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5" windowHeight="9720" activeTab="4"/>
  </bookViews>
  <sheets>
    <sheet name="20级" sheetId="2" r:id="rId1"/>
    <sheet name="21级" sheetId="3" r:id="rId2"/>
    <sheet name="22级" sheetId="4" r:id="rId3"/>
    <sheet name="23级" sheetId="5" r:id="rId4"/>
    <sheet name="24级" sheetId="6" r:id="rId5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xlnm._FilterDatabase" localSheetId="0" hidden="1">'20级'!$GP$1:$GP$7</definedName>
    <definedName name="_xlnm._FilterDatabase" localSheetId="1" hidden="1">'21级'!#REF!</definedName>
    <definedName name="_xlnm._FilterDatabase" localSheetId="2" hidden="1">'22级'!$A$1:$FC$165</definedName>
    <definedName name="_xlnm._FilterDatabase" localSheetId="3" hidden="1">'23级'!$A$1:$CN$145</definedName>
    <definedName name="Z_80962306_0156_4260_A206_70808FDE9571_.wvu.FilterData" localSheetId="0" hidden="1">'20级'!$A$1:$GQ$7</definedName>
    <definedName name="Z_80962306_0156_4260_A206_70808FDE9571_.wvu.FilterData" localSheetId="1" hidden="1">'21级'!$A$1:$GS$12</definedName>
    <definedName name="Z_80962306_0156_4260_A206_70808FDE9571_.wvu.FilterData" localSheetId="2" hidden="1">'22级'!$A$1:$FC$165</definedName>
    <definedName name="_xlnm._FilterDatabase" localSheetId="4" hidden="1">'24级'!$A$1:$AP$139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查询 - 表1" description="与工作簿中“表1”查询的连接。" type="5" background="1" refreshedVersion="2" saveData="1">
    <dbPr connection="Provider=Microsoft.Mashup.OleDb.1;Data Source=$Workbook$;Location=表1;Extended Properties=&quot;&quot;" command="SELECT * FROM [表1]" commandType="2"/>
  </connection>
  <connection id="2" name="查询 - 表3" description="与工作簿中“表3”查询的连接。" type="5" background="1" refreshedVersion="2" saveData="1">
    <dbPr connection="Provider=Microsoft.Mashup.OleDb.1;Data Source=$Workbook$;Location=表3;Extended Properties=&quot;&quot;" command="SELECT * FROM [表3]" commandType="2"/>
  </connection>
</connections>
</file>

<file path=xl/sharedStrings.xml><?xml version="1.0" encoding="utf-8"?>
<sst xmlns="http://schemas.openxmlformats.org/spreadsheetml/2006/main" count="2912" uniqueCount="1088">
  <si>
    <t>序号</t>
  </si>
  <si>
    <t>姓名</t>
  </si>
  <si>
    <r>
      <rPr>
        <b/>
        <sz val="12"/>
        <color indexed="8"/>
        <rFont val="宋体"/>
        <charset val="134"/>
      </rPr>
      <t>学号</t>
    </r>
  </si>
  <si>
    <r>
      <rPr>
        <b/>
        <sz val="12"/>
        <color indexed="8"/>
        <rFont val="宋体"/>
        <charset val="134"/>
      </rPr>
      <t>班级</t>
    </r>
  </si>
  <si>
    <r>
      <rPr>
        <b/>
        <sz val="12"/>
        <color theme="1"/>
        <rFont val="宋体"/>
        <charset val="134"/>
      </rPr>
      <t>年级</t>
    </r>
  </si>
  <si>
    <t>专题报告</t>
  </si>
  <si>
    <t>百年初心使命</t>
  </si>
  <si>
    <t>同上一台奥运</t>
  </si>
  <si>
    <t>十九届六中全会</t>
  </si>
  <si>
    <t>将军报告会</t>
  </si>
  <si>
    <t>19年级大会</t>
  </si>
  <si>
    <t>校史演讲比赛</t>
  </si>
  <si>
    <t>校史知识竞赛</t>
  </si>
  <si>
    <t>智能飞行-许超</t>
  </si>
  <si>
    <t>体育文化传承</t>
  </si>
  <si>
    <t>选调基层工作分享</t>
  </si>
  <si>
    <t>第十届“默沙东杯”职规大赛</t>
  </si>
  <si>
    <t>未来工厂与产业大脑</t>
  </si>
  <si>
    <t>大疆创新</t>
  </si>
  <si>
    <t>南瑞继保“云上走访”活动</t>
  </si>
  <si>
    <t>中兴通讯“未来领军”浙江大学专场交流会</t>
  </si>
  <si>
    <t>老和云起</t>
  </si>
  <si>
    <r>
      <rPr>
        <b/>
        <sz val="11"/>
        <color theme="1"/>
        <rFont val="Times New Roman"/>
        <charset val="134"/>
      </rPr>
      <t>9.30</t>
    </r>
    <r>
      <rPr>
        <b/>
        <sz val="11"/>
        <color theme="1"/>
        <rFont val="宋体"/>
        <charset val="134"/>
      </rPr>
      <t>学术报告</t>
    </r>
  </si>
  <si>
    <t>团支部活动</t>
  </si>
  <si>
    <t>9月核酸检测志愿者</t>
  </si>
  <si>
    <t>10月核酸检测志愿者</t>
  </si>
  <si>
    <t>中控简历面试培训</t>
  </si>
  <si>
    <t>党员党务知识技能大赛</t>
  </si>
  <si>
    <t>智慧城市研创赛</t>
  </si>
  <si>
    <t>竺院分数认定</t>
  </si>
  <si>
    <t>浙江大学城市推荐会</t>
  </si>
  <si>
    <t>就业交流（一）</t>
  </si>
  <si>
    <t>文心沙龙72期 | 学长“谈”就业专场交流会（三）</t>
  </si>
  <si>
    <t>学长“谈”就业专场交流会（二）</t>
  </si>
  <si>
    <t>个人申报（截止20230317）</t>
  </si>
  <si>
    <t>ABB交流会</t>
  </si>
  <si>
    <t>ABB校友宣讲会</t>
  </si>
  <si>
    <t>学术报告及教学试讲</t>
  </si>
  <si>
    <t>面试辅导培训</t>
  </si>
  <si>
    <t>个人申报（20230317-0417）</t>
  </si>
  <si>
    <t>启真杯宣讲会</t>
  </si>
  <si>
    <t>礼敬二十大_奋进新征程_理论知识网络竞答活动截图收集</t>
  </si>
  <si>
    <t>2022.12.16控制-信电综合招聘会</t>
  </si>
  <si>
    <t>2023.4.18就业动员会</t>
  </si>
  <si>
    <t>考研交流会</t>
  </si>
  <si>
    <t>个人申报（20230317-20230509）</t>
  </si>
  <si>
    <t>生涯档案（截止到20230509）</t>
  </si>
  <si>
    <t>2023.5.13出国交流会</t>
  </si>
  <si>
    <t>个人申报（20230509-20230515）</t>
  </si>
  <si>
    <t>个人申报项目（20230517）</t>
  </si>
  <si>
    <t>第七届民族团结进步宣传月升旗仪式</t>
  </si>
  <si>
    <t>“亲密与孤独——人际关系的近与远”心理讲座</t>
  </si>
  <si>
    <t>就业分享会第一场</t>
  </si>
  <si>
    <t>就业分享会第二场</t>
  </si>
  <si>
    <t>就业分享会第三场</t>
  </si>
  <si>
    <t>5.27就业交流会</t>
  </si>
  <si>
    <t>个人申报项目</t>
  </si>
  <si>
    <t>9.22宝洁茶话会工科专场</t>
  </si>
  <si>
    <t>第十一届学术周</t>
  </si>
  <si>
    <t>9.22智慧城市创新设计大赛校内选拔赛</t>
  </si>
  <si>
    <t>对话科学家讲座</t>
  </si>
  <si>
    <t>10.22双创杯</t>
  </si>
  <si>
    <t>9.25海康机器人&amp;浙江大学专场交流会</t>
  </si>
  <si>
    <t>10.16保研分享会</t>
  </si>
  <si>
    <t>10.26心理培训</t>
  </si>
  <si>
    <t>10.26心理培训观众</t>
  </si>
  <si>
    <t>10.25 2023年控制科学与工程学院青年教师教学竞赛学生评委报名</t>
  </si>
  <si>
    <t>4.7控制2004团支部申报（劳动节）</t>
  </si>
  <si>
    <t>5.14控制2004团支部申报（迎亚运）</t>
  </si>
  <si>
    <t>9.19GFJG周开幕式学科报告</t>
  </si>
  <si>
    <t>10.20中控杯开幕</t>
  </si>
  <si>
    <t>12.22积加机器人奖学金颁奖仪式暨科创经验分享</t>
  </si>
  <si>
    <t>12.1十佳大学生观摩</t>
  </si>
  <si>
    <t>12.14冬学期心理团辅沙龙</t>
  </si>
  <si>
    <r>
      <rPr>
        <b/>
        <sz val="11"/>
        <color rgb="FF555555"/>
        <rFont val="宋体"/>
        <charset val="134"/>
      </rPr>
      <t>11.24党员党务知识技能大赛</t>
    </r>
    <r>
      <rPr>
        <b/>
        <sz val="11"/>
        <color rgb="FF555555"/>
        <rFont val="仿宋_GB2312"/>
        <charset val="134"/>
      </rPr>
      <t>观摩</t>
    </r>
  </si>
  <si>
    <r>
      <rPr>
        <b/>
        <sz val="11"/>
        <color rgb="FF555555"/>
        <rFont val="宋体"/>
        <charset val="134"/>
      </rPr>
      <t>11.28华为昇腾</t>
    </r>
    <r>
      <rPr>
        <b/>
        <sz val="11"/>
        <color rgb="FF555555"/>
        <rFont val="MingLiU-ExtB"/>
        <charset val="136"/>
      </rPr>
      <t>AI</t>
    </r>
    <r>
      <rPr>
        <b/>
        <sz val="11"/>
        <color rgb="FF555555"/>
        <rFont val="宋体"/>
        <charset val="134"/>
      </rPr>
      <t>计算产业畅谈</t>
    </r>
  </si>
  <si>
    <t>12.2第80期“文心沙龙”暨生涯规划交流会</t>
  </si>
  <si>
    <t>12.3第80期“文心沙龙”暨生涯规划交流会</t>
  </si>
  <si>
    <t>12.9第82期学长学姐就业分享</t>
  </si>
  <si>
    <t>12.10第83期“文心沙龙”暨生涯规划交流会</t>
  </si>
  <si>
    <t>10.27“冥想和黏土自我探索团体辅导”心理团辅活动</t>
  </si>
  <si>
    <t>奇安信-浙大专场交流会</t>
  </si>
  <si>
    <t>9.SRTP科研训练分享会</t>
  </si>
  <si>
    <t>10.浙江大学孙优贤人才教育基金捐赠仪式暨2024年孙优贤奖学金颁奖仪式</t>
  </si>
  <si>
    <t>7. 2022-2023学年优秀学生表彰大会</t>
  </si>
  <si>
    <t>8.反诈宣传专题讲座</t>
  </si>
  <si>
    <t>9.“青春告白祖国”升旗仪式</t>
  </si>
  <si>
    <t>4.全国大学生职业规划大赛参赛</t>
  </si>
  <si>
    <t>9.AI+X高校行 大模型主题实践分享会</t>
  </si>
  <si>
    <t>1.浙江大学学生节控制学院巡游方阵</t>
  </si>
  <si>
    <t>个人申报（20230901-20240507）</t>
  </si>
  <si>
    <t>11.“启真杯”浙江大学2024年度学生十大学术新成果评选活动宣讲会（玉泉专场）</t>
  </si>
  <si>
    <t>10.“在鲜红的党旗下”主题报告</t>
  </si>
  <si>
    <t>11.浙江大学青春汇报会暨五四主题团日活动</t>
  </si>
  <si>
    <t>10.就业动员会暨职业生涯引领专题辅导</t>
  </si>
  <si>
    <t>12.智能基座昇腾高校行</t>
  </si>
  <si>
    <t>13.华为鸿蒙公开课-浙江大学站</t>
  </si>
  <si>
    <t>石虎山机器人创新基地科普活动志愿者（10月）</t>
  </si>
  <si>
    <t>石虎山机器人创新基地科普活动志愿者（11月）</t>
  </si>
  <si>
    <t>石虎山机器人创新基地科普活动志愿者（12月）</t>
  </si>
  <si>
    <t>石虎山机器人创新基地科普活动志愿者（3月）</t>
  </si>
  <si>
    <t>石虎山机器人创新基地科普活动志愿者（4月）</t>
  </si>
  <si>
    <t>五一假期西湖志愿者招募</t>
  </si>
  <si>
    <t>企业进校园——山行科技</t>
  </si>
  <si>
    <t>新工具革命：从AIGC到超级个体——创业的黄金机遇</t>
  </si>
  <si>
    <t>“学科交叉BEST战略”课程《让我们一起穿越周期》</t>
  </si>
  <si>
    <t>出国（境）交流会</t>
  </si>
  <si>
    <t>数智化科技创新圆桌分享活动</t>
  </si>
  <si>
    <t>港中深学术交流活动（上午）</t>
  </si>
  <si>
    <t>港中深宣介会（下午）</t>
  </si>
  <si>
    <t>阿里云专家讲座：AI大模型——人工智能新时代</t>
  </si>
  <si>
    <t>简历面试培训</t>
  </si>
  <si>
    <t>校友论坛志愿者</t>
  </si>
  <si>
    <t>控制学院校友论坛</t>
  </si>
  <si>
    <t>智能工厂俱乐部科研入门分享交流会</t>
  </si>
  <si>
    <t>浙江大学第482期博士生创新论坛暨“开放与融合”AIGC文化节 第二场专家学人讲座</t>
  </si>
  <si>
    <t>生涯档案</t>
  </si>
  <si>
    <t>个人申报20240508-20240530</t>
  </si>
  <si>
    <t>团支部导入</t>
  </si>
  <si>
    <t>某导弹技术报告与展望</t>
  </si>
  <si>
    <t>20240529总师讲堂</t>
  </si>
  <si>
    <t>20240601石虎山志愿者</t>
  </si>
  <si>
    <t>青科赛志愿者</t>
  </si>
  <si>
    <t>个人申报20240531-20240603</t>
  </si>
  <si>
    <t>华为视野系列技术讲座</t>
  </si>
  <si>
    <t>E同研学社报告—数据分析视角下的重大网络安全事件剖析</t>
  </si>
  <si>
    <t>20240912华为浙江大学宣讲会</t>
  </si>
  <si>
    <t>20240927智慧城市</t>
  </si>
  <si>
    <t>20240929张涛张宇学术报告</t>
  </si>
  <si>
    <t>玉泉校区升旗仪式报名_20241010</t>
  </si>
  <si>
    <t>20241008中控杯控制科技文化节开幕式</t>
  </si>
  <si>
    <t>2学时  “我们的学习之路”优秀学习经验主题征选活动</t>
  </si>
  <si>
    <t>20240911日党的二十届三中全会精神及省委十五届五次全会精神主题宣讲</t>
  </si>
  <si>
    <t>“Huawei Tech 视野”技术讲座（浙大 x 计算）</t>
  </si>
  <si>
    <t>方班示范班</t>
  </si>
  <si>
    <t>山东临工招聘</t>
  </si>
  <si>
    <t>2024推免交流会</t>
  </si>
  <si>
    <t>控制学院青教赛学生评委</t>
  </si>
  <si>
    <t>航天一院战术总体部就业交流会</t>
  </si>
  <si>
    <t>青年学习申报</t>
  </si>
  <si>
    <t>20250305智能空间计算机器应用</t>
  </si>
  <si>
    <t>20250308SRTP交流会</t>
  </si>
  <si>
    <t>20250321年级大会签到</t>
  </si>
  <si>
    <t>20250327石油会签到</t>
  </si>
  <si>
    <t>20250330“控致未来”前言论坛第一期签到上午</t>
  </si>
  <si>
    <t>20250330“控致未来”前言论坛第一期签到下午</t>
  </si>
  <si>
    <t>20250406控制学院考研交流会</t>
  </si>
  <si>
    <t>20250409深信服X-Star AI顶尖人才计划交流座谈会</t>
  </si>
  <si>
    <t>20250410控制学院“文心沙龙”暨“校友面对面”专题交流</t>
  </si>
  <si>
    <t>20250411孙优贤奖学金颁奖仪式</t>
  </si>
  <si>
    <t>20250417浙江大学控制学院金卡智能奖学金颁奖仪式</t>
  </si>
  <si>
    <t>20250417职业生涯引领专题辅导暨就业动员大会</t>
  </si>
  <si>
    <t>20250417三院联合春季招聘会</t>
  </si>
  <si>
    <t>20250418“导师开放谈”成长导师午餐交流会</t>
  </si>
  <si>
    <r>
      <rPr>
        <b/>
        <sz val="12"/>
        <color theme="1"/>
        <rFont val="宋体"/>
        <charset val="134"/>
      </rPr>
      <t>20250420“控</t>
    </r>
    <r>
      <rPr>
        <b/>
        <sz val="12"/>
        <color theme="1"/>
        <rFont val="MS Gothic"/>
        <charset val="128"/>
      </rPr>
      <t>・</t>
    </r>
    <r>
      <rPr>
        <b/>
        <sz val="12"/>
        <color theme="1"/>
        <rFont val="宋体"/>
        <charset val="134"/>
      </rPr>
      <t>致未来” 前沿论坛第二期</t>
    </r>
  </si>
  <si>
    <t>20250509总师讲堂第8期：从微小卫星发展看未来航天趋势</t>
  </si>
  <si>
    <t>20250511第三期校友创新创业论坛暨“潮音桥”科技项目路演会</t>
  </si>
  <si>
    <t>20250514控制学院人才引进公开学术报告</t>
  </si>
  <si>
    <t>20250516控制学院团支部风采大赛</t>
  </si>
  <si>
    <t>2025-05-20「文心沙龙暨校友面对面交流」</t>
  </si>
  <si>
    <t>20250523“求是蕴美”艺博馆参观活动</t>
  </si>
  <si>
    <t>2024-2025个人申报</t>
  </si>
  <si>
    <t>20250624控致未来校友导航人生论坛</t>
  </si>
  <si>
    <t>20250829智慧城市活动</t>
  </si>
  <si>
    <t>20250917航天三院三部自培研究活动</t>
  </si>
  <si>
    <t>20250917一院十二所活动</t>
  </si>
  <si>
    <t>20250918中兴通讯2026届校园招聘浙江大学专场宣讲会</t>
  </si>
  <si>
    <t>20250919千寻智能2026校招技术交流会</t>
  </si>
  <si>
    <t>20250922中国航发涡轮院2026校园招聘</t>
  </si>
  <si>
    <t>20251009微分智飞飞行具身倡议活动</t>
  </si>
  <si>
    <t>20251010控制学院2025推免交流会</t>
  </si>
  <si>
    <t>20251013山东省2026年度定向选调生</t>
  </si>
  <si>
    <t>20251021始业教育</t>
  </si>
  <si>
    <t>20251024优必选宣讲会</t>
  </si>
  <si>
    <t>20251025博士生论坛</t>
  </si>
  <si>
    <t>20251026博士生论坛</t>
  </si>
  <si>
    <t>20251104控制学院第四届启智杯</t>
  </si>
  <si>
    <t>20251105青教赛学生评委</t>
  </si>
  <si>
    <t>20251107控制学院第3期“控·致未来”青年论坛百子尖校友导航人生宣讲会</t>
  </si>
  <si>
    <t>20251202人才引进-4位申请人学术报告及教学试讲下午</t>
  </si>
  <si>
    <t>20251202人才引进-4位申请人学术报告及教学试讲晚上</t>
  </si>
  <si>
    <t>20251205中控杯科技文化节暨秋冬学期年级大会</t>
  </si>
  <si>
    <t>20251228“控·致未来”前沿论坛暨机协20周年主题活动</t>
  </si>
  <si>
    <t>20251231 2024-2025学年优秀学生表彰大会</t>
  </si>
  <si>
    <t>20260323“控·致未来”青年论坛暨2026年孙优贤奖学金公开答辩会</t>
  </si>
  <si>
    <t>20250326小鹏汽车机器人中心宣讲会</t>
  </si>
  <si>
    <t>20260327SRTP分享交流会</t>
  </si>
  <si>
    <t>20260327“心晴航标”</t>
  </si>
  <si>
    <t>20260418第十八届控制科学与工程前沿论坛</t>
  </si>
  <si>
    <t>20260421荣耀2026年实习生招聘-机器人行业分享与招聘交流会</t>
  </si>
  <si>
    <t>20260513灵峰论坛-教授报告会</t>
  </si>
  <si>
    <t>20260514控制学院2026年团支部风采大赛</t>
  </si>
  <si>
    <t>20260521建校129周年大会</t>
  </si>
  <si>
    <t>20260522校史知识竞赛决赛</t>
  </si>
  <si>
    <t>2025-2026学年个人申报</t>
  </si>
  <si>
    <t>总分</t>
  </si>
  <si>
    <r>
      <rPr>
        <sz val="10"/>
        <color indexed="8"/>
        <rFont val="宋体"/>
        <charset val="134"/>
      </rPr>
      <t>吕函</t>
    </r>
  </si>
  <si>
    <r>
      <rPr>
        <sz val="11"/>
        <color rgb="FF000000"/>
        <rFont val="宋体"/>
        <charset val="134"/>
      </rPr>
      <t>机器人工程（竺可桢学院）</t>
    </r>
    <r>
      <rPr>
        <sz val="11"/>
        <color rgb="FF000000"/>
        <rFont val="Times New Roman"/>
        <charset val="134"/>
      </rPr>
      <t>2001</t>
    </r>
  </si>
  <si>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级</t>
    </r>
  </si>
  <si>
    <t/>
  </si>
  <si>
    <t xml:space="preserve">  </t>
  </si>
  <si>
    <t xml:space="preserve"> </t>
  </si>
  <si>
    <r>
      <rPr>
        <sz val="10"/>
        <color indexed="8"/>
        <rFont val="宋体"/>
        <charset val="134"/>
      </rPr>
      <t>缪凯城</t>
    </r>
  </si>
  <si>
    <t>机器人工程2001</t>
  </si>
  <si>
    <r>
      <rPr>
        <sz val="10"/>
        <color indexed="8"/>
        <rFont val="宋体"/>
        <charset val="134"/>
      </rPr>
      <t>杨茂林</t>
    </r>
  </si>
  <si>
    <r>
      <rPr>
        <sz val="11"/>
        <color indexed="8"/>
        <rFont val="宋体"/>
        <charset val="134"/>
      </rPr>
      <t>机器人工程</t>
    </r>
    <r>
      <rPr>
        <sz val="11"/>
        <rFont val="Times New Roman"/>
        <charset val="134"/>
      </rPr>
      <t>2001</t>
    </r>
  </si>
  <si>
    <r>
      <rPr>
        <sz val="10"/>
        <color indexed="8"/>
        <rFont val="宋体"/>
        <charset val="134"/>
      </rPr>
      <t>温一书</t>
    </r>
  </si>
  <si>
    <r>
      <rPr>
        <sz val="11"/>
        <color indexed="8"/>
        <rFont val="宋体"/>
        <charset val="134"/>
      </rPr>
      <t>机器人工程</t>
    </r>
    <r>
      <rPr>
        <sz val="11"/>
        <color indexed="8"/>
        <rFont val="Times New Roman"/>
        <charset val="134"/>
      </rPr>
      <t>2001</t>
    </r>
  </si>
  <si>
    <t>温一书</t>
  </si>
  <si>
    <r>
      <rPr>
        <sz val="10"/>
        <color indexed="8"/>
        <rFont val="宋体"/>
        <charset val="134"/>
      </rPr>
      <t>苏一腾</t>
    </r>
  </si>
  <si>
    <r>
      <rPr>
        <sz val="11"/>
        <color indexed="8"/>
        <rFont val="宋体"/>
        <charset val="134"/>
      </rPr>
      <t>自动化（控制）</t>
    </r>
    <r>
      <rPr>
        <sz val="11"/>
        <color indexed="8"/>
        <rFont val="Times New Roman"/>
        <charset val="134"/>
      </rPr>
      <t>2001</t>
    </r>
  </si>
  <si>
    <r>
      <rPr>
        <sz val="10"/>
        <color indexed="8"/>
        <rFont val="宋体"/>
        <charset val="134"/>
      </rPr>
      <t>黄小瑞</t>
    </r>
  </si>
  <si>
    <r>
      <rPr>
        <sz val="11"/>
        <color indexed="8"/>
        <rFont val="宋体"/>
        <charset val="134"/>
      </rPr>
      <t>自动化（控制）</t>
    </r>
    <r>
      <rPr>
        <sz val="11"/>
        <color indexed="8"/>
        <rFont val="Times New Roman"/>
        <charset val="134"/>
      </rPr>
      <t>2004</t>
    </r>
  </si>
  <si>
    <t>学号</t>
  </si>
  <si>
    <t>班级</t>
  </si>
  <si>
    <t>年级</t>
  </si>
  <si>
    <t>11.24党员党务知识技能大赛</t>
  </si>
  <si>
    <t>学术报告及讲学试讲</t>
  </si>
  <si>
    <t>控制-信电综合招聘会</t>
  </si>
  <si>
    <t>双创杯</t>
  </si>
  <si>
    <t>10.16保研分享交流会</t>
  </si>
  <si>
    <t>10.25青年教师教学竞赛学生评委</t>
  </si>
  <si>
    <t>控制2104主题团日活动</t>
  </si>
  <si>
    <t>控制2104三月团课</t>
  </si>
  <si>
    <t>11.24党员党务知识技能大赛观摩</t>
  </si>
  <si>
    <t>11.28华为昇腾AI计算产业畅谈</t>
  </si>
  <si>
    <t>第80期“文心沙龙”暨生涯规划交流会</t>
  </si>
  <si>
    <t>个人申报20240508-20240603</t>
  </si>
  <si>
    <t>某导弹报告与展望</t>
  </si>
  <si>
    <t>华为视野技术系列讲座</t>
  </si>
  <si>
    <t>新时代，如何打造就业优势？</t>
  </si>
  <si>
    <t>AIGC文化节 第三场专家学人讲座</t>
  </si>
  <si>
    <t>0627航天科工座谈会</t>
  </si>
  <si>
    <t>大疆2025校招技术分享会</t>
  </si>
  <si>
    <t>环浙大玉泉人工智能创新谷启动仪式</t>
  </si>
  <si>
    <t>华为杭研所参观</t>
  </si>
  <si>
    <t>自控交流会</t>
  </si>
  <si>
    <t>方滨兴院士报告会</t>
  </si>
  <si>
    <t>中兴通讯</t>
  </si>
  <si>
    <t>Huawei Tech视野</t>
  </si>
  <si>
    <t>华为宣讲会</t>
  </si>
  <si>
    <t>2024年级大会</t>
  </si>
  <si>
    <t>“总师讲堂”----求是创新尽微致广</t>
  </si>
  <si>
    <t>浙江大学第十二届大学生职业规划大赛</t>
  </si>
  <si>
    <t>简历面试辅导培训&amp;中国航天科技集团专场招聘会</t>
  </si>
  <si>
    <t>“金卡杯”学生科技创新竞赛决赛观众</t>
  </si>
  <si>
    <t>球形机器人科技讲座</t>
  </si>
  <si>
    <t>2024秋季就业实习浙江大学专场招聘会（玉泉专场）</t>
  </si>
  <si>
    <t>86期文心沙龙</t>
  </si>
  <si>
    <t>1130总师讲堂第七期</t>
  </si>
  <si>
    <t>85期文心沙龙</t>
  </si>
  <si>
    <t>86期职业生涯规划</t>
  </si>
  <si>
    <t>模电交流会</t>
  </si>
  <si>
    <t>创新创业宣讲</t>
  </si>
  <si>
    <t>1109飞航技术</t>
  </si>
  <si>
    <t>1116飞航技术</t>
  </si>
  <si>
    <t>1123飞航技术</t>
  </si>
  <si>
    <t>1130飞航技术</t>
  </si>
  <si>
    <t>1215飞航技术</t>
  </si>
  <si>
    <t>1231优秀学生表彰</t>
  </si>
  <si>
    <t>飞航技术总报告</t>
  </si>
  <si>
    <t>2023-2024团支部青年学习申报</t>
  </si>
  <si>
    <t>1208心理团辅</t>
  </si>
  <si>
    <t>2024-2025秋冬星级志愿者申报</t>
  </si>
  <si>
    <t>2024-2025秋冬报告感悟</t>
  </si>
  <si>
    <t>20250316交流活动</t>
  </si>
  <si>
    <r>
      <rPr>
        <sz val="12"/>
        <color theme="1"/>
        <rFont val="宋体"/>
        <charset val="134"/>
      </rPr>
      <t>20250420“控</t>
    </r>
    <r>
      <rPr>
        <sz val="12"/>
        <color theme="1"/>
        <rFont val="MS Gothic"/>
        <charset val="128"/>
      </rPr>
      <t>・</t>
    </r>
    <r>
      <rPr>
        <sz val="12"/>
        <color theme="1"/>
        <rFont val="宋体"/>
        <charset val="134"/>
      </rPr>
      <t>致未来” 前沿论坛第二期</t>
    </r>
  </si>
  <si>
    <t>20250424“2025年度中国石油和化学工业人工智能技术发展大会”</t>
  </si>
  <si>
    <t>20250425“2025年度中国石油和化学工业人工智能技术发展大会”</t>
  </si>
  <si>
    <t>20250517出国交流会</t>
  </si>
  <si>
    <t>20250518前沿讲座|探索“软”机器人的仿生之道与具身智能未来</t>
  </si>
  <si>
    <t>班级班会加分</t>
  </si>
  <si>
    <t>20251105林君院士深地探测仪器装备自立自强汇报</t>
  </si>
  <si>
    <t>周浩</t>
  </si>
  <si>
    <t>自动化（控制）2102</t>
  </si>
  <si>
    <t>21级</t>
  </si>
  <si>
    <t>李泽轩</t>
  </si>
  <si>
    <t>自动化（控制）2103</t>
  </si>
  <si>
    <t>王一凡</t>
  </si>
  <si>
    <t>吴承远</t>
  </si>
  <si>
    <t>自动化（控制）2104</t>
  </si>
  <si>
    <t>袁一鸣</t>
  </si>
  <si>
    <t>周向东</t>
  </si>
  <si>
    <t>3200106080</t>
  </si>
  <si>
    <t>机器人工程2101</t>
  </si>
  <si>
    <t>曹咏雄</t>
  </si>
  <si>
    <t>3210102481</t>
  </si>
  <si>
    <t>机器人工程2102</t>
  </si>
  <si>
    <t>陈宏亮</t>
  </si>
  <si>
    <t>3210100723</t>
  </si>
  <si>
    <t>陈昊欢</t>
  </si>
  <si>
    <t>3210100291</t>
  </si>
  <si>
    <t>机器人工程2101（竺）</t>
  </si>
  <si>
    <t>卫星宇</t>
  </si>
  <si>
    <t>3210106020</t>
  </si>
  <si>
    <t>机器人工程2102（竺）</t>
  </si>
  <si>
    <t>张珈瑞</t>
  </si>
  <si>
    <t>3210102508</t>
  </si>
  <si>
    <t>10.16保研交流会</t>
  </si>
  <si>
    <t>9.27“传承·亚运故事会”活动</t>
  </si>
  <si>
    <t>10.23重要领导形势报告会观众报名</t>
  </si>
  <si>
    <t>浙江大学校史演讲比赛决赛</t>
  </si>
  <si>
    <t>华为杭研究所参观</t>
  </si>
  <si>
    <t>山东临工校园招聘</t>
  </si>
  <si>
    <t>20250531自控辅学交流会</t>
  </si>
  <si>
    <t>20251031浙大湖州研究院开放日活动</t>
  </si>
  <si>
    <t>2025-2026学年班级申报</t>
  </si>
  <si>
    <t>沈易可</t>
  </si>
  <si>
    <t>3220103037</t>
  </si>
  <si>
    <t>自动化（控制）2201</t>
  </si>
  <si>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级</t>
    </r>
  </si>
  <si>
    <t>蔡佳怡</t>
  </si>
  <si>
    <t>3220103267</t>
  </si>
  <si>
    <t>22级</t>
  </si>
  <si>
    <t>齐延晖</t>
  </si>
  <si>
    <t>3220105714</t>
  </si>
  <si>
    <r>
      <rPr>
        <sz val="11"/>
        <color theme="1"/>
        <rFont val="Times New Roman"/>
        <charset val="134"/>
      </rPr>
      <t>22级</t>
    </r>
  </si>
  <si>
    <t>盛铭</t>
  </si>
  <si>
    <t>3220104048</t>
  </si>
  <si>
    <t>刘起</t>
  </si>
  <si>
    <t>3220104630</t>
  </si>
  <si>
    <t>赵文镇</t>
  </si>
  <si>
    <t>3220105180</t>
  </si>
  <si>
    <t>葛毅扬</t>
  </si>
  <si>
    <t>3220104135</t>
  </si>
  <si>
    <t>陈荣威</t>
  </si>
  <si>
    <t>3220103332</t>
  </si>
  <si>
    <t>方怀聪</t>
  </si>
  <si>
    <t>3220104934</t>
  </si>
  <si>
    <t>熊奕韬</t>
  </si>
  <si>
    <t>3220106022</t>
  </si>
  <si>
    <t>林如豪</t>
  </si>
  <si>
    <t>3220102184</t>
  </si>
  <si>
    <t>陈昊</t>
  </si>
  <si>
    <t>3220102809</t>
  </si>
  <si>
    <t>李家欣</t>
  </si>
  <si>
    <t>3220102952</t>
  </si>
  <si>
    <t>张索熠</t>
  </si>
  <si>
    <t>3220105861</t>
  </si>
  <si>
    <t>项俊儒</t>
  </si>
  <si>
    <t>3220103611</t>
  </si>
  <si>
    <t>江来</t>
  </si>
  <si>
    <t>3220101014</t>
  </si>
  <si>
    <t>廖之岚</t>
  </si>
  <si>
    <t>3220100817</t>
  </si>
  <si>
    <t>林凯</t>
  </si>
  <si>
    <t>3220103380</t>
  </si>
  <si>
    <t>苏畅</t>
  </si>
  <si>
    <t>3220100290</t>
  </si>
  <si>
    <t>孙宗钰</t>
  </si>
  <si>
    <t>3220102075</t>
  </si>
  <si>
    <t>熊峰</t>
  </si>
  <si>
    <t>3220105445</t>
  </si>
  <si>
    <t>冷明骏</t>
  </si>
  <si>
    <t>3220105202</t>
  </si>
  <si>
    <t>石昕太</t>
  </si>
  <si>
    <t>3220105576</t>
  </si>
  <si>
    <t>李周健</t>
  </si>
  <si>
    <t>3220102287</t>
  </si>
  <si>
    <t>石景元</t>
  </si>
  <si>
    <t>3220103824</t>
  </si>
  <si>
    <t>自动化（控制）2202</t>
  </si>
  <si>
    <t>戴承江</t>
  </si>
  <si>
    <t>3220103794</t>
  </si>
  <si>
    <t>汤坤逸</t>
  </si>
  <si>
    <t>3220103865</t>
  </si>
  <si>
    <t>王雨晨</t>
  </si>
  <si>
    <t>3220100363</t>
  </si>
  <si>
    <t>吴欣宁</t>
  </si>
  <si>
    <t>3220104087</t>
  </si>
  <si>
    <t>邹天健</t>
  </si>
  <si>
    <t>3220102204</t>
  </si>
  <si>
    <t>赵可凡</t>
  </si>
  <si>
    <t>3220102936</t>
  </si>
  <si>
    <t>李墨凝</t>
  </si>
  <si>
    <t>3220103643</t>
  </si>
  <si>
    <t>卢天悦</t>
  </si>
  <si>
    <t>3220105857</t>
  </si>
  <si>
    <t>曾夏彦哲</t>
  </si>
  <si>
    <t>3220105967</t>
  </si>
  <si>
    <t>王子扬</t>
  </si>
  <si>
    <t>3220102094</t>
  </si>
  <si>
    <t>郭昊轩</t>
  </si>
  <si>
    <t>3220101786</t>
  </si>
  <si>
    <t>杨崇浩</t>
  </si>
  <si>
    <t>3220104530</t>
  </si>
  <si>
    <t>沈柏宇</t>
  </si>
  <si>
    <t>3220105957</t>
  </si>
  <si>
    <t>曾媛</t>
  </si>
  <si>
    <t>3220105550</t>
  </si>
  <si>
    <t>胡胤哲</t>
  </si>
  <si>
    <t>3220103827</t>
  </si>
  <si>
    <t>洪晨辉</t>
  </si>
  <si>
    <t>3220101111</t>
  </si>
  <si>
    <t>杨驰周</t>
  </si>
  <si>
    <t>3220102620</t>
  </si>
  <si>
    <t>吴俊亨</t>
  </si>
  <si>
    <t>3220104382</t>
  </si>
  <si>
    <t>杨雨涵</t>
  </si>
  <si>
    <t>3220104649</t>
  </si>
  <si>
    <t>程万涵</t>
  </si>
  <si>
    <t>3220103494</t>
  </si>
  <si>
    <t>徐亮亮</t>
  </si>
  <si>
    <t>3220101780</t>
  </si>
  <si>
    <t>王佳乐</t>
  </si>
  <si>
    <t>3220104879</t>
  </si>
  <si>
    <t>江豪</t>
  </si>
  <si>
    <t>3220105316</t>
  </si>
  <si>
    <t>田雨儒</t>
  </si>
  <si>
    <t>3220105763</t>
  </si>
  <si>
    <t>林瑞彤</t>
  </si>
  <si>
    <t>3220103264</t>
  </si>
  <si>
    <t>自动化（控制）2203</t>
  </si>
  <si>
    <t>包俊毅</t>
  </si>
  <si>
    <t>3220104122</t>
  </si>
  <si>
    <t>陈凯涵</t>
  </si>
  <si>
    <t>3220102812</t>
  </si>
  <si>
    <t>袁明旭</t>
  </si>
  <si>
    <t>3220105107</t>
  </si>
  <si>
    <t>楼元浩</t>
  </si>
  <si>
    <t>3220102784</t>
  </si>
  <si>
    <t>张锦东</t>
  </si>
  <si>
    <t>3220104729</t>
  </si>
  <si>
    <t>孔莫</t>
  </si>
  <si>
    <t>3220102211</t>
  </si>
  <si>
    <t>李蔚然</t>
  </si>
  <si>
    <t>3220105970</t>
  </si>
  <si>
    <t>张景轩</t>
  </si>
  <si>
    <t>3220104813</t>
  </si>
  <si>
    <t>林沁怡</t>
  </si>
  <si>
    <t>3220100830</t>
  </si>
  <si>
    <t>王一河</t>
  </si>
  <si>
    <t>3220101110</t>
  </si>
  <si>
    <t>王宏泽</t>
  </si>
  <si>
    <t>3220104365</t>
  </si>
  <si>
    <t>刘美琪</t>
  </si>
  <si>
    <t>3220105252</t>
  </si>
  <si>
    <t>曹峰</t>
  </si>
  <si>
    <t>3220101785</t>
  </si>
  <si>
    <t>杨佳昕</t>
  </si>
  <si>
    <t>3220104688</t>
  </si>
  <si>
    <t>曹师宣</t>
  </si>
  <si>
    <t>3220105593</t>
  </si>
  <si>
    <t>许润豪</t>
  </si>
  <si>
    <t>3220105171</t>
  </si>
  <si>
    <t>李一鸣</t>
  </si>
  <si>
    <t>3220104687</t>
  </si>
  <si>
    <t>王琰博</t>
  </si>
  <si>
    <t>3220105837</t>
  </si>
  <si>
    <t>王瑜涛</t>
  </si>
  <si>
    <t>3220105444</t>
  </si>
  <si>
    <t>王睿</t>
  </si>
  <si>
    <t>3220106390</t>
  </si>
  <si>
    <t>邓嘉和</t>
  </si>
  <si>
    <t>3220105905</t>
  </si>
  <si>
    <t>邓博宁</t>
  </si>
  <si>
    <t>3220104773</t>
  </si>
  <si>
    <t>范宇心</t>
  </si>
  <si>
    <t>3220100477</t>
  </si>
  <si>
    <t>黄祥钞</t>
  </si>
  <si>
    <t>3220103436</t>
  </si>
  <si>
    <t>自动化（控制）2204</t>
  </si>
  <si>
    <t>叶宗雳</t>
  </si>
  <si>
    <t>3220103616</t>
  </si>
  <si>
    <t>欧阳光</t>
  </si>
  <si>
    <t>3220105785</t>
  </si>
  <si>
    <t>方润达</t>
  </si>
  <si>
    <t>3220103298</t>
  </si>
  <si>
    <t>王新凯</t>
  </si>
  <si>
    <t>3220105098</t>
  </si>
  <si>
    <t>马钰菲</t>
  </si>
  <si>
    <t>3220104369</t>
  </si>
  <si>
    <t>钟浩</t>
  </si>
  <si>
    <t>3220105834</t>
  </si>
  <si>
    <t>郑卓</t>
  </si>
  <si>
    <t>3220103316</t>
  </si>
  <si>
    <t>速翊凯</t>
  </si>
  <si>
    <t>3220105324</t>
  </si>
  <si>
    <t>刘桓旭</t>
  </si>
  <si>
    <t>3220102439</t>
  </si>
  <si>
    <t>刘瀚川</t>
  </si>
  <si>
    <t>3220100373</t>
  </si>
  <si>
    <t>李文钧</t>
  </si>
  <si>
    <t>3220104541</t>
  </si>
  <si>
    <t>张会冉</t>
  </si>
  <si>
    <t>3220105649</t>
  </si>
  <si>
    <t>许濮玺</t>
  </si>
  <si>
    <t>3220104958</t>
  </si>
  <si>
    <t>陈荣怡</t>
  </si>
  <si>
    <t>3220105314</t>
  </si>
  <si>
    <t>姚淩瀚</t>
  </si>
  <si>
    <t>3220102990</t>
  </si>
  <si>
    <t>刘炜</t>
  </si>
  <si>
    <t>3220104394</t>
  </si>
  <si>
    <t>雷金彩</t>
  </si>
  <si>
    <t>3220101557</t>
  </si>
  <si>
    <t>赵嘉睿</t>
  </si>
  <si>
    <t>3220101830</t>
  </si>
  <si>
    <t>邱腾跃</t>
  </si>
  <si>
    <t>3220104976</t>
  </si>
  <si>
    <t>陈晨光</t>
  </si>
  <si>
    <t>3220106033</t>
  </si>
  <si>
    <t>庞淇尹</t>
  </si>
  <si>
    <t>3220105449</t>
  </si>
  <si>
    <t>孙楷</t>
  </si>
  <si>
    <t>3220102200</t>
  </si>
  <si>
    <t>文誉谕</t>
  </si>
  <si>
    <t>3220101975</t>
  </si>
  <si>
    <t>任竑毅</t>
  </si>
  <si>
    <t>3220102337</t>
  </si>
  <si>
    <t>曾奕昕</t>
  </si>
  <si>
    <t>3220100457</t>
  </si>
  <si>
    <t>机器人工程2201</t>
  </si>
  <si>
    <t>张霡</t>
  </si>
  <si>
    <t>3220101084</t>
  </si>
  <si>
    <t>彭子越</t>
  </si>
  <si>
    <t>3220101297</t>
  </si>
  <si>
    <t>张苏和</t>
  </si>
  <si>
    <t>3220101800</t>
  </si>
  <si>
    <t>唐泽聪</t>
  </si>
  <si>
    <t>3220101805</t>
  </si>
  <si>
    <t>肖登奎</t>
  </si>
  <si>
    <t>3220102095</t>
  </si>
  <si>
    <t>冯培印</t>
  </si>
  <si>
    <t>3220102152</t>
  </si>
  <si>
    <t>张世同</t>
  </si>
  <si>
    <t>3220102197</t>
  </si>
  <si>
    <t>王诣帅</t>
  </si>
  <si>
    <t>3220102202</t>
  </si>
  <si>
    <t>王毅然</t>
  </si>
  <si>
    <t>3220104366</t>
  </si>
  <si>
    <t>张汶涛</t>
  </si>
  <si>
    <t>3220104375</t>
  </si>
  <si>
    <t>李灏然</t>
  </si>
  <si>
    <t>3220104805</t>
  </si>
  <si>
    <t>代紫若</t>
  </si>
  <si>
    <t>3220104855</t>
  </si>
  <si>
    <t>高天健</t>
  </si>
  <si>
    <t>3220104931</t>
  </si>
  <si>
    <t>崔哲珺</t>
  </si>
  <si>
    <t>3220105001</t>
  </si>
  <si>
    <t>王多维</t>
  </si>
  <si>
    <t>3220105094</t>
  </si>
  <si>
    <t>郑乔译</t>
  </si>
  <si>
    <t>3220105111</t>
  </si>
  <si>
    <t>阎鹏羽</t>
  </si>
  <si>
    <t>3220105245</t>
  </si>
  <si>
    <t>张恒志</t>
  </si>
  <si>
    <t>3220105309</t>
  </si>
  <si>
    <t>朱辉翔</t>
  </si>
  <si>
    <t>3220105360</t>
  </si>
  <si>
    <t>程嵩凯</t>
  </si>
  <si>
    <t>3220105378</t>
  </si>
  <si>
    <t>王珊毅</t>
  </si>
  <si>
    <t>3220105760</t>
  </si>
  <si>
    <t>蒋钱铖</t>
  </si>
  <si>
    <t>3220100778</t>
  </si>
  <si>
    <t>机器人工程2202</t>
  </si>
  <si>
    <t>林祖鸿</t>
  </si>
  <si>
    <t>3220100901</t>
  </si>
  <si>
    <t>姜舒涵</t>
  </si>
  <si>
    <t>3220101802</t>
  </si>
  <si>
    <t>柳明昊</t>
  </si>
  <si>
    <t>3220102093</t>
  </si>
  <si>
    <t>殷子涵</t>
  </si>
  <si>
    <t>3220102162</t>
  </si>
  <si>
    <t>李俊粤</t>
  </si>
  <si>
    <t>3220104520</t>
  </si>
  <si>
    <t>朱海垚</t>
  </si>
  <si>
    <t>3220104637</t>
  </si>
  <si>
    <t>袁天池</t>
  </si>
  <si>
    <t>3220104892</t>
  </si>
  <si>
    <t>何宇航</t>
  </si>
  <si>
    <t>3220105109</t>
  </si>
  <si>
    <t>马铭卓</t>
  </si>
  <si>
    <t>3220105110</t>
  </si>
  <si>
    <t>张轩铭</t>
  </si>
  <si>
    <t>3220105113</t>
  </si>
  <si>
    <t>安亦帆</t>
  </si>
  <si>
    <t>3220105178</t>
  </si>
  <si>
    <t>王玉泷</t>
  </si>
  <si>
    <t>3220105452</t>
  </si>
  <si>
    <t>李萌</t>
  </si>
  <si>
    <t>3220105454</t>
  </si>
  <si>
    <t>王德茂</t>
  </si>
  <si>
    <t>3220105563</t>
  </si>
  <si>
    <t>罗常昊</t>
  </si>
  <si>
    <t>3220105757</t>
  </si>
  <si>
    <t>赵泽曦</t>
  </si>
  <si>
    <t>3220105835</t>
  </si>
  <si>
    <t>马涵柘</t>
  </si>
  <si>
    <t>3220105872</t>
  </si>
  <si>
    <t>韩欣扑</t>
  </si>
  <si>
    <t>3220105932</t>
  </si>
  <si>
    <t>蔡天浩</t>
  </si>
  <si>
    <t>3220105935</t>
  </si>
  <si>
    <t>杨轶傑</t>
  </si>
  <si>
    <t>3220104640</t>
  </si>
  <si>
    <t>混合班</t>
  </si>
  <si>
    <t>刘阳堃</t>
  </si>
  <si>
    <t>3220104810</t>
  </si>
  <si>
    <t>孙上为</t>
  </si>
  <si>
    <t>3220104121</t>
  </si>
  <si>
    <t>吴禹燃</t>
  </si>
  <si>
    <t>3220104692</t>
  </si>
  <si>
    <t>赵伟</t>
  </si>
  <si>
    <t>3220102070</t>
  </si>
  <si>
    <t>章翰宇</t>
  </si>
  <si>
    <t>3220104133</t>
  </si>
  <si>
    <t>张婷</t>
  </si>
  <si>
    <t>3220104620</t>
  </si>
  <si>
    <t>陈力豪</t>
  </si>
  <si>
    <t>3220103614</t>
  </si>
  <si>
    <t>陈治廷</t>
  </si>
  <si>
    <t>3220103825</t>
  </si>
  <si>
    <t>李欣远</t>
  </si>
  <si>
    <t>3220105022</t>
  </si>
  <si>
    <t>戴亦凡</t>
  </si>
  <si>
    <t>3220104642</t>
  </si>
  <si>
    <t>李宜彬</t>
  </si>
  <si>
    <t>3220105575</t>
  </si>
  <si>
    <t>薛宇航</t>
  </si>
  <si>
    <t>3220104395</t>
  </si>
  <si>
    <t>俞瑞杰</t>
  </si>
  <si>
    <t>3220101257</t>
  </si>
  <si>
    <t>张力文</t>
  </si>
  <si>
    <t>3220105447</t>
  </si>
  <si>
    <t>李嘉顺</t>
  </si>
  <si>
    <t>3220102064</t>
  </si>
  <si>
    <t>林泽意</t>
  </si>
  <si>
    <t>3220106040</t>
  </si>
  <si>
    <t>涂轩丞</t>
  </si>
  <si>
    <t>3220103624</t>
  </si>
  <si>
    <t>张江悦</t>
  </si>
  <si>
    <t>3220101240</t>
  </si>
  <si>
    <t>王思墨</t>
  </si>
  <si>
    <t>3220105451</t>
  </si>
  <si>
    <t>李子曦</t>
  </si>
  <si>
    <t>3220105003</t>
  </si>
  <si>
    <t>吕浩华</t>
  </si>
  <si>
    <t>3220100455</t>
  </si>
  <si>
    <t>王睿琦</t>
  </si>
  <si>
    <t>3220105568</t>
  </si>
  <si>
    <t>夏瑜程</t>
  </si>
  <si>
    <t>3220103201</t>
  </si>
  <si>
    <t xml:space="preserve">20240912华为浙江大学宣讲会
</t>
  </si>
  <si>
    <t xml:space="preserve">20241008中控杯控制科技文化节开幕式
</t>
  </si>
  <si>
    <t>“我们的学习之路”优秀学习经验主题征选活动</t>
  </si>
  <si>
    <t>茹腾驹</t>
  </si>
  <si>
    <t>3230100186</t>
  </si>
  <si>
    <t>机器人工程2301</t>
  </si>
  <si>
    <t>23级</t>
  </si>
  <si>
    <t>周江涛</t>
  </si>
  <si>
    <t>3230100293</t>
  </si>
  <si>
    <t>邹子瑞</t>
  </si>
  <si>
    <t>3230100719</t>
  </si>
  <si>
    <t>王翌飞</t>
  </si>
  <si>
    <t>3230101958</t>
  </si>
  <si>
    <t>赵春晖</t>
  </si>
  <si>
    <t>3230101968</t>
  </si>
  <si>
    <t>孟令祎</t>
  </si>
  <si>
    <t>3230102208</t>
  </si>
  <si>
    <t>汤泽同</t>
  </si>
  <si>
    <t>3230102294</t>
  </si>
  <si>
    <t>宋书涵</t>
  </si>
  <si>
    <t>3230102309</t>
  </si>
  <si>
    <t>沈玏</t>
  </si>
  <si>
    <t>3230104024</t>
  </si>
  <si>
    <t>肖煜航</t>
  </si>
  <si>
    <t>3230104611</t>
  </si>
  <si>
    <t>李嘉哲</t>
  </si>
  <si>
    <t>3230104710</t>
  </si>
  <si>
    <t>唐家诚</t>
  </si>
  <si>
    <t>3230104950</t>
  </si>
  <si>
    <t>赵炫宇</t>
  </si>
  <si>
    <t>3230105062</t>
  </si>
  <si>
    <t>谢靖刚</t>
  </si>
  <si>
    <t>3230105065</t>
  </si>
  <si>
    <t>罗习伦</t>
  </si>
  <si>
    <t>3230105342</t>
  </si>
  <si>
    <t>李业彤</t>
  </si>
  <si>
    <t>3230105369</t>
  </si>
  <si>
    <t>王彦程</t>
  </si>
  <si>
    <t>3230105486</t>
  </si>
  <si>
    <t>周仙乐</t>
  </si>
  <si>
    <t>3230105656</t>
  </si>
  <si>
    <t>胡妍曦</t>
  </si>
  <si>
    <t>3230105667</t>
  </si>
  <si>
    <t>陈思帆</t>
  </si>
  <si>
    <t>3230105728</t>
  </si>
  <si>
    <t>王鹏远</t>
  </si>
  <si>
    <t>3230105936</t>
  </si>
  <si>
    <t>蔡宇杰</t>
  </si>
  <si>
    <t>3230106224</t>
  </si>
  <si>
    <t>郑乔瑜</t>
  </si>
  <si>
    <t>3230100228</t>
  </si>
  <si>
    <t>机器人工程2302</t>
  </si>
  <si>
    <t>陈廷峰</t>
  </si>
  <si>
    <t>3230100526</t>
  </si>
  <si>
    <t>刘洋</t>
  </si>
  <si>
    <t>3230101951</t>
  </si>
  <si>
    <t>袁逸峰</t>
  </si>
  <si>
    <t>3230102216</t>
  </si>
  <si>
    <t>方辰</t>
  </si>
  <si>
    <t>3230102284</t>
  </si>
  <si>
    <t>王玮琛</t>
  </si>
  <si>
    <t>3230102304</t>
  </si>
  <si>
    <t>杨泽平</t>
  </si>
  <si>
    <t>3230102358</t>
  </si>
  <si>
    <t>王诗情</t>
  </si>
  <si>
    <t>3230102495</t>
  </si>
  <si>
    <t>金加康</t>
  </si>
  <si>
    <t>3230103831</t>
  </si>
  <si>
    <t>李有为</t>
  </si>
  <si>
    <t>3230104454</t>
  </si>
  <si>
    <t>刘浩宇</t>
  </si>
  <si>
    <t>3230104613</t>
  </si>
  <si>
    <t>连伟童</t>
  </si>
  <si>
    <t>3230104695</t>
  </si>
  <si>
    <t>戴伟</t>
  </si>
  <si>
    <t>3230104777</t>
  </si>
  <si>
    <t>宋亦非</t>
  </si>
  <si>
    <t>3230105064</t>
  </si>
  <si>
    <t>王仁荃</t>
  </si>
  <si>
    <t>3230105148</t>
  </si>
  <si>
    <t>王紫旭</t>
  </si>
  <si>
    <t>3230105221</t>
  </si>
  <si>
    <t>邓皓文</t>
  </si>
  <si>
    <t>3230105718</t>
  </si>
  <si>
    <t>张翰林</t>
  </si>
  <si>
    <t>3230105739</t>
  </si>
  <si>
    <t>安博源</t>
  </si>
  <si>
    <t>3230105806</t>
  </si>
  <si>
    <t>王哲雄</t>
  </si>
  <si>
    <t>3230105919</t>
  </si>
  <si>
    <t>王方禹</t>
  </si>
  <si>
    <t>3230106109</t>
  </si>
  <si>
    <t>李昕玥</t>
  </si>
  <si>
    <t>3230106234</t>
  </si>
  <si>
    <t>林芳龄</t>
  </si>
  <si>
    <t>3230106242</t>
  </si>
  <si>
    <t>王深</t>
  </si>
  <si>
    <t>3230100187</t>
  </si>
  <si>
    <t>自动化（控制）2301</t>
  </si>
  <si>
    <t>程子浩</t>
  </si>
  <si>
    <t>3230100580</t>
  </si>
  <si>
    <t>陈浩宇</t>
  </si>
  <si>
    <t>3230100964</t>
  </si>
  <si>
    <t>林群群</t>
  </si>
  <si>
    <t>3230101706</t>
  </si>
  <si>
    <t>马荣泽</t>
  </si>
  <si>
    <t>3230101993</t>
  </si>
  <si>
    <t>莫祯迪</t>
  </si>
  <si>
    <t>3230102015</t>
  </si>
  <si>
    <t>蔡硕</t>
  </si>
  <si>
    <t>3230102444</t>
  </si>
  <si>
    <t>冯资博</t>
  </si>
  <si>
    <t>3230102486</t>
  </si>
  <si>
    <t>闫鹏丞</t>
  </si>
  <si>
    <t>3230102494</t>
  </si>
  <si>
    <t>李佳烨</t>
  </si>
  <si>
    <t>3230103300</t>
  </si>
  <si>
    <t>汪晨雨</t>
  </si>
  <si>
    <t>3230104122</t>
  </si>
  <si>
    <t>陶成希</t>
  </si>
  <si>
    <t>3230104507</t>
  </si>
  <si>
    <t>许立扬</t>
  </si>
  <si>
    <t>3230104602</t>
  </si>
  <si>
    <t>周志学</t>
  </si>
  <si>
    <t>3230104637</t>
  </si>
  <si>
    <t>曹天赐</t>
  </si>
  <si>
    <t>3230104804</t>
  </si>
  <si>
    <t>李泰然</t>
  </si>
  <si>
    <t>3230105151</t>
  </si>
  <si>
    <t>于浩洋</t>
  </si>
  <si>
    <t>3230105280</t>
  </si>
  <si>
    <t>赵彬序</t>
  </si>
  <si>
    <t>3230105590</t>
  </si>
  <si>
    <t>周钰</t>
  </si>
  <si>
    <t>3230105681</t>
  </si>
  <si>
    <t>徐镇涛</t>
  </si>
  <si>
    <t>3230105917</t>
  </si>
  <si>
    <t>贾萧川</t>
  </si>
  <si>
    <t>3230106034</t>
  </si>
  <si>
    <t>赵怡涛</t>
  </si>
  <si>
    <t>3230106039</t>
  </si>
  <si>
    <t>盛开圆</t>
  </si>
  <si>
    <t>3230106268</t>
  </si>
  <si>
    <t>金琦</t>
  </si>
  <si>
    <t>3230100191</t>
  </si>
  <si>
    <t>自动化（控制）2302</t>
  </si>
  <si>
    <t>韩箫</t>
  </si>
  <si>
    <t>3230100653</t>
  </si>
  <si>
    <t>赵厚佳</t>
  </si>
  <si>
    <t>3230101774</t>
  </si>
  <si>
    <t>王从宇</t>
  </si>
  <si>
    <t>3230101880</t>
  </si>
  <si>
    <t>杨俊杰</t>
  </si>
  <si>
    <t>3230102065</t>
  </si>
  <si>
    <t>夏梓瑞</t>
  </si>
  <si>
    <t>3230102409</t>
  </si>
  <si>
    <t>田子佼</t>
  </si>
  <si>
    <t>3230102481</t>
  </si>
  <si>
    <t>姚杭希</t>
  </si>
  <si>
    <t>3230102918</t>
  </si>
  <si>
    <t>郭威</t>
  </si>
  <si>
    <t>3230102924</t>
  </si>
  <si>
    <t>王泽恺</t>
  </si>
  <si>
    <t>3230103323</t>
  </si>
  <si>
    <t>姜中涵</t>
  </si>
  <si>
    <t>3230103992</t>
  </si>
  <si>
    <t>张铭</t>
  </si>
  <si>
    <t>3230104561</t>
  </si>
  <si>
    <t>郭子昊</t>
  </si>
  <si>
    <t>3230104714</t>
  </si>
  <si>
    <t>李丰克</t>
  </si>
  <si>
    <t>3230105182</t>
  </si>
  <si>
    <t>戴子贺</t>
  </si>
  <si>
    <t>3230105203</t>
  </si>
  <si>
    <t>郑彩宏</t>
  </si>
  <si>
    <t>3230105225</t>
  </si>
  <si>
    <t>王瑞琪</t>
  </si>
  <si>
    <t>3230105653</t>
  </si>
  <si>
    <t>付逸飞</t>
  </si>
  <si>
    <t>3230105655</t>
  </si>
  <si>
    <t>龚湛琇</t>
  </si>
  <si>
    <t>3230105940</t>
  </si>
  <si>
    <t>张简</t>
  </si>
  <si>
    <t>3230105945</t>
  </si>
  <si>
    <t>陶伊俊</t>
  </si>
  <si>
    <t>3230105946</t>
  </si>
  <si>
    <t>范浩然</t>
  </si>
  <si>
    <t>3230106114</t>
  </si>
  <si>
    <t>周玮荣</t>
  </si>
  <si>
    <t>3230106216</t>
  </si>
  <si>
    <t>巴格卓力·加尔肯</t>
  </si>
  <si>
    <t>3230106349</t>
  </si>
  <si>
    <t>姚之豪</t>
  </si>
  <si>
    <t>3230100211</t>
  </si>
  <si>
    <t>自动化（控制）2303</t>
  </si>
  <si>
    <t>邬姜</t>
  </si>
  <si>
    <t>3230100796</t>
  </si>
  <si>
    <t>高烁斌</t>
  </si>
  <si>
    <t>3230101940</t>
  </si>
  <si>
    <t>陈潇</t>
  </si>
  <si>
    <t>3230101970</t>
  </si>
  <si>
    <t>何孟泽</t>
  </si>
  <si>
    <t>3230102219</t>
  </si>
  <si>
    <t>莫移合</t>
  </si>
  <si>
    <t>3230102397</t>
  </si>
  <si>
    <t>吴锦涛</t>
  </si>
  <si>
    <t>3230102483</t>
  </si>
  <si>
    <t>陈辰</t>
  </si>
  <si>
    <t>3230104126</t>
  </si>
  <si>
    <t>毛铖渝</t>
  </si>
  <si>
    <t>3230104289</t>
  </si>
  <si>
    <t>范春阳</t>
  </si>
  <si>
    <t>3230104645</t>
  </si>
  <si>
    <t>刘昊宇</t>
  </si>
  <si>
    <t>3230104781</t>
  </si>
  <si>
    <t>俞婧瑶</t>
  </si>
  <si>
    <t>3230104789</t>
  </si>
  <si>
    <t>江仪薇</t>
  </si>
  <si>
    <t>3230105074</t>
  </si>
  <si>
    <t>刘思琪</t>
  </si>
  <si>
    <t>3230105088</t>
  </si>
  <si>
    <t>刘峻豪</t>
  </si>
  <si>
    <t>3230105220</t>
  </si>
  <si>
    <t>彭程至</t>
  </si>
  <si>
    <t>3230105278</t>
  </si>
  <si>
    <t>毛广凡</t>
  </si>
  <si>
    <t>3230105374</t>
  </si>
  <si>
    <t>陈思攀</t>
  </si>
  <si>
    <t>3230105587</t>
  </si>
  <si>
    <t>陈子民</t>
  </si>
  <si>
    <t>3230105610</t>
  </si>
  <si>
    <t>李忻原</t>
  </si>
  <si>
    <t>3230105645</t>
  </si>
  <si>
    <t>罗智舰</t>
  </si>
  <si>
    <t>3230105733</t>
  </si>
  <si>
    <t>尚子煜</t>
  </si>
  <si>
    <t>3230105931</t>
  </si>
  <si>
    <t>王昱人</t>
  </si>
  <si>
    <t>3230105943</t>
  </si>
  <si>
    <t>翁超然</t>
  </si>
  <si>
    <t>3230100470</t>
  </si>
  <si>
    <t>自动化（控制）2304</t>
  </si>
  <si>
    <t>彭一珉</t>
  </si>
  <si>
    <t>3230100841</t>
  </si>
  <si>
    <t>张阳</t>
  </si>
  <si>
    <t>3230102017</t>
  </si>
  <si>
    <t>吴俊</t>
  </si>
  <si>
    <t>3230102341</t>
  </si>
  <si>
    <t>喻晨阳</t>
  </si>
  <si>
    <t>3230103206</t>
  </si>
  <si>
    <t>周也然</t>
  </si>
  <si>
    <t>3230103546</t>
  </si>
  <si>
    <t>陈若涵</t>
  </si>
  <si>
    <t>3230103695</t>
  </si>
  <si>
    <t>林培</t>
  </si>
  <si>
    <t>3230103848</t>
  </si>
  <si>
    <t>王烁</t>
  </si>
  <si>
    <t>3230103936</t>
  </si>
  <si>
    <t>邹依轩</t>
  </si>
  <si>
    <t>3230104044</t>
  </si>
  <si>
    <t>陈科吉</t>
  </si>
  <si>
    <t>3230104063</t>
  </si>
  <si>
    <t>俞辰亮</t>
  </si>
  <si>
    <t>3230104252</t>
  </si>
  <si>
    <t>董佳泽</t>
  </si>
  <si>
    <t>3230104322</t>
  </si>
  <si>
    <t>冯杨远</t>
  </si>
  <si>
    <t>3230104365</t>
  </si>
  <si>
    <t>左兴</t>
  </si>
  <si>
    <t>3230104636</t>
  </si>
  <si>
    <t>王泽亮</t>
  </si>
  <si>
    <t>3230104758</t>
  </si>
  <si>
    <t>蓝恩先</t>
  </si>
  <si>
    <t>3230104940</t>
  </si>
  <si>
    <t>刘子安</t>
  </si>
  <si>
    <t>3230105161</t>
  </si>
  <si>
    <t>鲁贤博</t>
  </si>
  <si>
    <t>3230105605</t>
  </si>
  <si>
    <t>于臻</t>
  </si>
  <si>
    <t>3230105913</t>
  </si>
  <si>
    <t>邓浩然</t>
  </si>
  <si>
    <t>3230105914</t>
  </si>
  <si>
    <t>雷沫含</t>
  </si>
  <si>
    <t>3230105939</t>
  </si>
  <si>
    <t>张衡</t>
  </si>
  <si>
    <t>3230105649</t>
  </si>
  <si>
    <t>洪德隆</t>
  </si>
  <si>
    <t>3230103843</t>
  </si>
  <si>
    <t>王林泽</t>
  </si>
  <si>
    <t>3230104218</t>
  </si>
  <si>
    <t>顾丁宁</t>
  </si>
  <si>
    <t>3230104039</t>
  </si>
  <si>
    <t>许雨璇</t>
  </si>
  <si>
    <t>3230102936</t>
  </si>
  <si>
    <t>野宇鑫</t>
  </si>
  <si>
    <t>腾开名</t>
  </si>
  <si>
    <t>焦轶轩</t>
  </si>
  <si>
    <t>李忱鸽</t>
  </si>
  <si>
    <t>机器人工程2401</t>
  </si>
  <si>
    <t>24级</t>
  </si>
  <si>
    <t>陈俊烨</t>
  </si>
  <si>
    <t>康祺</t>
  </si>
  <si>
    <t>王宇浩</t>
  </si>
  <si>
    <t>曹航硕</t>
  </si>
  <si>
    <t>陈扬</t>
  </si>
  <si>
    <t>陈禹成</t>
  </si>
  <si>
    <t>查梵听</t>
  </si>
  <si>
    <t>胡博文</t>
  </si>
  <si>
    <t>朱奕辰</t>
  </si>
  <si>
    <t>陈家佑</t>
  </si>
  <si>
    <t>夏晨潇</t>
  </si>
  <si>
    <t>刘帅彧</t>
  </si>
  <si>
    <t>皮一涵</t>
  </si>
  <si>
    <t>谢云泽</t>
  </si>
  <si>
    <t>刘全科</t>
  </si>
  <si>
    <t>谢昊阳</t>
  </si>
  <si>
    <t>邓凯坤</t>
  </si>
  <si>
    <t>王尔玉</t>
  </si>
  <si>
    <t>唐煦</t>
  </si>
  <si>
    <t>赵炳炎</t>
  </si>
  <si>
    <t>吴翱臣</t>
  </si>
  <si>
    <t>周宇琪</t>
  </si>
  <si>
    <t>机器人工程2402</t>
  </si>
  <si>
    <t>马忆杭</t>
  </si>
  <si>
    <t>王一鸣</t>
  </si>
  <si>
    <t>魏英殊</t>
  </si>
  <si>
    <t>黄炜超</t>
  </si>
  <si>
    <t>刘羿鑫</t>
  </si>
  <si>
    <t>罗浚立</t>
  </si>
  <si>
    <t>杜赟飞扬</t>
  </si>
  <si>
    <t>李建浩</t>
  </si>
  <si>
    <t>毛挺</t>
  </si>
  <si>
    <t>李彦霖</t>
  </si>
  <si>
    <t>杜乐琦</t>
  </si>
  <si>
    <t>金乐</t>
  </si>
  <si>
    <t>周星豪</t>
  </si>
  <si>
    <t>余矾恩</t>
  </si>
  <si>
    <t>王悦然</t>
  </si>
  <si>
    <t>吴天昊</t>
  </si>
  <si>
    <t>杨尚飞</t>
  </si>
  <si>
    <t>张木子川</t>
  </si>
  <si>
    <t>吴雨桐</t>
  </si>
  <si>
    <t>康鑫杰</t>
  </si>
  <si>
    <t>张子恒</t>
  </si>
  <si>
    <t>徐达</t>
  </si>
  <si>
    <t>自动化（控制）2401</t>
  </si>
  <si>
    <t>何睿刚</t>
  </si>
  <si>
    <t>周明达</t>
  </si>
  <si>
    <t>田阔</t>
  </si>
  <si>
    <t>李梓嘉</t>
  </si>
  <si>
    <t>唐雨宁</t>
  </si>
  <si>
    <t>张致墉</t>
  </si>
  <si>
    <t>徐浩然</t>
  </si>
  <si>
    <t>陈江淮</t>
  </si>
  <si>
    <t>陆沾锦</t>
  </si>
  <si>
    <t>徐绍刚</t>
  </si>
  <si>
    <t>江亚楠</t>
  </si>
  <si>
    <t>王科沣</t>
  </si>
  <si>
    <t>朱熠正</t>
  </si>
  <si>
    <t>张丛笑</t>
  </si>
  <si>
    <t>诸旭宏</t>
  </si>
  <si>
    <t>何若涵</t>
  </si>
  <si>
    <t>曲航宇</t>
  </si>
  <si>
    <t>赵兰鑫</t>
  </si>
  <si>
    <t>叶蓉筠</t>
  </si>
  <si>
    <t>周楚涵</t>
  </si>
  <si>
    <t>刘晏铭</t>
  </si>
  <si>
    <t>张琪岩</t>
  </si>
  <si>
    <t>罗懿家</t>
  </si>
  <si>
    <t>曹瑞翔</t>
  </si>
  <si>
    <t>季佳澄</t>
  </si>
  <si>
    <t>自动化（控制）2402</t>
  </si>
  <si>
    <t>王畅达</t>
  </si>
  <si>
    <t>高瑢璐</t>
  </si>
  <si>
    <t>唐今朝</t>
  </si>
  <si>
    <t>曹天泽</t>
  </si>
  <si>
    <t>吴振宇</t>
  </si>
  <si>
    <t>段政阳</t>
  </si>
  <si>
    <t>季欣茹</t>
  </si>
  <si>
    <t>张鑫</t>
  </si>
  <si>
    <t>吴子涵</t>
  </si>
  <si>
    <t>徐飞扬</t>
  </si>
  <si>
    <t>李怿凡</t>
  </si>
  <si>
    <t>张景颢</t>
  </si>
  <si>
    <t>陈恺</t>
  </si>
  <si>
    <t>潘以诚</t>
  </si>
  <si>
    <t>倪振昊</t>
  </si>
  <si>
    <t>王利奇</t>
  </si>
  <si>
    <t>杨孜轩</t>
  </si>
  <si>
    <t>廖玉萍</t>
  </si>
  <si>
    <t>袁茜茜</t>
  </si>
  <si>
    <t>郭子航</t>
  </si>
  <si>
    <t>颜彦</t>
  </si>
  <si>
    <t>高雨涵</t>
  </si>
  <si>
    <t>吴泽楷</t>
  </si>
  <si>
    <t>曹绚</t>
  </si>
  <si>
    <t>自动化（控制）2403</t>
  </si>
  <si>
    <t>王静熙</t>
  </si>
  <si>
    <t>刘文才</t>
  </si>
  <si>
    <t>张博阳</t>
  </si>
  <si>
    <t>仝官正</t>
  </si>
  <si>
    <t>赵宇晨</t>
  </si>
  <si>
    <t>王仲梓</t>
  </si>
  <si>
    <t>郑哲予</t>
  </si>
  <si>
    <t>陈诗雨</t>
  </si>
  <si>
    <t>张天羽</t>
  </si>
  <si>
    <t>谢博宇</t>
  </si>
  <si>
    <t>郑航霁</t>
  </si>
  <si>
    <t>孙政</t>
  </si>
  <si>
    <t>徐哲皓</t>
  </si>
  <si>
    <t>俞闻乐</t>
  </si>
  <si>
    <t>陈宇驰</t>
  </si>
  <si>
    <t>张铭浥</t>
  </si>
  <si>
    <t>朱芸萱</t>
  </si>
  <si>
    <t>韦辰欣</t>
  </si>
  <si>
    <t>贺敬雯</t>
  </si>
  <si>
    <t>李佳其</t>
  </si>
  <si>
    <t>张博宣</t>
  </si>
  <si>
    <t>陈志彬</t>
  </si>
  <si>
    <t>江征远</t>
  </si>
  <si>
    <t>自动化（控制）2404</t>
  </si>
  <si>
    <t>张国豪</t>
  </si>
  <si>
    <t>代丰阁</t>
  </si>
  <si>
    <t>游枫</t>
  </si>
  <si>
    <t>张晨</t>
  </si>
  <si>
    <t>张熙悦</t>
  </si>
  <si>
    <t>朱曦彤</t>
  </si>
  <si>
    <t>宋英豪</t>
  </si>
  <si>
    <t>汪琪峰</t>
  </si>
  <si>
    <t>蔡可昊</t>
  </si>
  <si>
    <t>胡展艳</t>
  </si>
  <si>
    <t>徐泽晗</t>
  </si>
  <si>
    <t>王自远</t>
  </si>
  <si>
    <t>蒋佳恒</t>
  </si>
  <si>
    <t>陈若曦</t>
  </si>
  <si>
    <t>孙泽同</t>
  </si>
  <si>
    <t>靳叶林</t>
  </si>
  <si>
    <t>李菩</t>
  </si>
  <si>
    <t>方昱皓</t>
  </si>
  <si>
    <t>姜舒泷</t>
  </si>
  <si>
    <t>林施致远</t>
  </si>
  <si>
    <t>刘若涵</t>
  </si>
  <si>
    <t>桑乐山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</si>
</sst>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indexed="8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0"/>
      <color theme="1"/>
      <name val="宋体"/>
      <charset val="134"/>
    </font>
    <font>
      <b/>
      <sz val="11"/>
      <color theme="1"/>
      <name val="Times New Roman"/>
      <charset val="134"/>
    </font>
    <font>
      <b/>
      <sz val="12"/>
      <color theme="1"/>
      <name val="宋体"/>
      <charset val="134"/>
    </font>
    <font>
      <b/>
      <sz val="11"/>
      <color rgb="FF555555"/>
      <name val="仿宋_GB2312"/>
      <charset val="134"/>
    </font>
    <font>
      <b/>
      <sz val="11"/>
      <color rgb="FF555555"/>
      <name val="宋体"/>
      <charset val="134"/>
    </font>
    <font>
      <sz val="10"/>
      <color indexed="8"/>
      <name val="Times New Roman"/>
      <charset val="134"/>
    </font>
    <font>
      <sz val="11"/>
      <color rgb="FF000000"/>
      <name val="宋体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Times New Roman"/>
      <charset val="134"/>
    </font>
    <font>
      <sz val="12"/>
      <color theme="1"/>
      <name val="MS Gothic"/>
      <charset val="128"/>
    </font>
    <font>
      <sz val="11"/>
      <color rgb="FF000000"/>
      <name val="Times New Roman"/>
      <charset val="134"/>
    </font>
    <font>
      <b/>
      <sz val="11"/>
      <color rgb="FF555555"/>
      <name val="MingLiU-ExtB"/>
      <charset val="136"/>
    </font>
    <font>
      <b/>
      <sz val="12"/>
      <color theme="1"/>
      <name val="MS Gothic"/>
      <charset val="128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Protection="0"/>
    <xf numFmtId="0" fontId="37" fillId="0" borderId="0" applyNumberFormat="0" applyFill="0" applyBorder="0" applyProtection="0"/>
  </cellStyleXfs>
  <cellXfs count="6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0" fontId="6" fillId="0" borderId="1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49" fontId="15" fillId="0" borderId="1" xfId="50" applyNumberFormat="1" applyFont="1" applyFill="1" applyBorder="1" applyAlignment="1">
      <alignment horizontal="center" vertical="center"/>
    </xf>
    <xf numFmtId="0" fontId="15" fillId="0" borderId="1" xfId="50" applyNumberFormat="1" applyFont="1" applyBorder="1" applyAlignment="1">
      <alignment horizontal="center" vertical="center"/>
    </xf>
    <xf numFmtId="49" fontId="16" fillId="0" borderId="1" xfId="50" applyNumberFormat="1" applyFont="1" applyBorder="1" applyAlignment="1">
      <alignment horizontal="center" vertical="center"/>
    </xf>
    <xf numFmtId="49" fontId="17" fillId="0" borderId="1" xfId="5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15" fillId="0" borderId="1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connections" Target="connections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externalLink" Target="externalLinks/externalLink3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28.xml"/><Relationship Id="rId36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26.xml"/><Relationship Id="rId34" Type="http://schemas.openxmlformats.org/officeDocument/2006/relationships/externalLink" Target="externalLinks/externalLink25.xml"/><Relationship Id="rId33" Type="http://schemas.openxmlformats.org/officeDocument/2006/relationships/externalLink" Target="externalLinks/externalLink24.xml"/><Relationship Id="rId32" Type="http://schemas.openxmlformats.org/officeDocument/2006/relationships/externalLink" Target="externalLinks/externalLink23.xml"/><Relationship Id="rId31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18.xml"/><Relationship Id="rId26" Type="http://schemas.openxmlformats.org/officeDocument/2006/relationships/externalLink" Target="externalLinks/externalLink17.xml"/><Relationship Id="rId25" Type="http://schemas.openxmlformats.org/officeDocument/2006/relationships/externalLink" Target="externalLinks/externalLink16.xml"/><Relationship Id="rId24" Type="http://schemas.openxmlformats.org/officeDocument/2006/relationships/externalLink" Target="externalLinks/externalLink15.xml"/><Relationship Id="rId23" Type="http://schemas.openxmlformats.org/officeDocument/2006/relationships/externalLink" Target="externalLinks/externalLink14.xml"/><Relationship Id="rId22" Type="http://schemas.openxmlformats.org/officeDocument/2006/relationships/externalLink" Target="externalLinks/externalLink13.xml"/><Relationship Id="rId21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9.xml"/><Relationship Id="rId17" Type="http://schemas.openxmlformats.org/officeDocument/2006/relationships/externalLink" Target="externalLinks/externalLink8.xml"/><Relationship Id="rId16" Type="http://schemas.openxmlformats.org/officeDocument/2006/relationships/externalLink" Target="externalLinks/externalLink7.xml"/><Relationship Id="rId15" Type="http://schemas.openxmlformats.org/officeDocument/2006/relationships/externalLink" Target="externalLinks/externalLink6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\Desktop\20&#32423;&#24418;&#31574;&#27425;&#25968;&#65288;6.29&#26356;&#26032;&#65289;-&#31482;&#38498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2024-12-14_86&#26399;&#32844;&#19994;&#29983;&#28079;&#35268;&#21010;&#20132;&#27969;&#20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2024-12-22&#12300;&#27169;&#30005;&#20132;&#27969;&#20250;&#12301;&#26085;&#31243;&#30340;&#31614;&#21040;&#35814;&#24773;(1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21019;&#26032;&#21019;&#19994;&#23459;&#35762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12298;&#39134;&#33322;&#25216;&#26415;&#21457;&#23637;&#19982;&#24212;&#29992;&#12299;&#31614;&#21040;&#24773;&#20917;\2024-11-09&#12300;&#20808;&#36827;&#39134;&#33322;&#25216;&#26415;&#21457;&#23637;&#19982;&#24212;&#29992;&#19978;&#35838;&#31614;...&#12301;&#26085;&#31243;&#30340;&#31614;&#21040;&#35814;&#24773;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12298;&#39134;&#33322;&#25216;&#26415;&#21457;&#23637;&#19982;&#24212;&#29992;&#12299;&#31614;&#21040;&#24773;&#20917;\2024-11-16&#12300;&#24635;&#24072;&#29579;&#21451;&#25104;&#20808;&#36827;&#39134;&#33322;&#31934;&#30830;&#21046;&#23548;...&#12301;&#26085;&#31243;&#30340;&#31614;&#21040;&#35814;&#24773;(3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12298;&#39134;&#33322;&#25216;&#26415;&#21457;&#23637;&#19982;&#24212;&#29992;&#12299;&#31614;&#21040;&#24773;&#20917;\2024-11-23&#12300;&#39134;&#33322;&#25216;&#26415;&#21457;&#23637;&#19982;&#24212;&#29992;&#31532;&#19977;&#27425;&#35838;&#12301;&#26085;&#31243;&#30340;&#31614;&#21040;&#35814;&#24773;(3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12298;&#39134;&#33322;&#25216;&#26415;&#21457;&#23637;&#19982;&#24212;&#29992;&#12299;&#31614;&#21040;&#24773;&#20917;\2024-11-30&#12300;&#29616;&#37329;&#39134;&#33322;&#25216;&#26415;&#21457;&#23637;&#19982;&#24212;&#29992;&#31532;&#22235;...&#12301;&#26085;&#31243;&#30340;&#31614;&#21040;&#35814;&#24773;(3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12298;&#39134;&#33322;&#25216;&#26415;&#21457;&#23637;&#19982;&#24212;&#29992;&#12299;&#31614;&#21040;&#24773;&#20917;\2024-12-15&#12300;&#39134;&#33322;&#25216;&#26415;&#31532;&#20116;&#27425;&#35838;&#12301;&#26085;&#31243;&#30340;&#31614;&#21040;&#35814;&#24773;(3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4453;&#30331;&#35760;\&#26032;&#26102;&#20195;&#65292;&#22914;&#20309;&#25171;&#36896;&#23601;&#19994;&#20248;&#21183;&#65311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&#38463;&#37324;&#20113;&#19987;&#23478;&#35762;&#24231;&#65306;AI&#22823;&#27169;&#22411;&#8212;&#8212;&#20154;&#24037;&#26234;&#33021;&#26032;&#26102;&#201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050;&#30331;&#35760;\&#20010;&#20154;&#30003;&#25253;20240531-20240601\&#25511;&#21046;&#23398;&#38498;2023-2024&#23398;&#24180;_&#24418;&#21183;&#19982;&#25919;&#31574;&#8545;_&#20010;&#20154;&#30003;&#25253;&#39033;&#30446;_20240601233757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Work\&#23398;&#38498;&#24418;&#31574;II\App\WeChat\WeChat%20Files\wxid_lt87arg5td9722\FileStorage\File\2025-05\2025-05-17&#12300;2025&#27993;&#27743;&#22823;&#23398;&#25511;&#21046;&#23398;&#38498;&#20986;&#22269;&#20132;&#27969;&#20250;&#12301;&#26085;&#31243;&#30340;&#31614;&#21040;&#35814;&#24773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2024&#32771;&#30740;&#20132;&#27969;&#20250;&#31614;&#2104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&#28207;&#20013;&#28145;&#23398;&#26415;&#20132;&#27969;&#27963;&#21160;&#65288;&#19979;&#21320;&#65289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2024-05-09&#25511;&#21046;&#23398;&#38498;&#19968;&#36215;&#31359;&#36234;&#21608;&#26399;&#26085;&#31243;&#30340;&#31614;&#21040;&#35814;&#24773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2024-05-22&#12300;ABB&#25968;&#26234;&#21270;&#31185;&#25216;&#21019;&#26032;&#22278;&#26700;&#20998;&#20139;&#20250;&#12301;&#26085;&#31243;&#30340;&#31614;&#21040;&#35814;&#24773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5511;&#21046;2104&#24418;&#31574;2&#30003;&#25253;\&#21442;&#21152;&#23398;&#20064;&#21517;&#21333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\Desktop\&#20248;&#31168;&#23398;&#29983;&#34920;&#24432;&#22823;&#20250;&#35266;&#20247;&#25253;&#21517;_20250109093856(1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2024-06-27&#12300;0627&#33322;&#22825;&#31185;&#24037;&#24231;&#35848;&#20250;&#12301;&#26085;&#31243;&#30340;&#31614;&#21040;&#35814;&#24773;(2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2024-06-15&#12300;&#33258;&#25511;&#20132;&#27969;&#20250;&#12301;&#26085;&#31243;&#30340;&#31614;&#21040;&#35814;&#24773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6.26&#19979;&#21320;&#21326;&#20026;&#26477;&#30740;&#25152;&#20449;&#24687;&#32479;&#3574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86133\Documents\WeChat%20Files\wxid_nkswkmnya5pj22\FileStorage\File\2024-05\&#24453;&#30331;&#35760;\&#24453;&#30331;&#35760;\4.14&#26234;&#33021;&#22522;&#24231;&#26119;&#33150;&#39640;&#26657;&#34892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\Desktop\&#25511;&#21046;&#23398;&#38498;&#36731;&#40655;&#22303;&#35299;&#21387;&#24515;&#29702;&#22242;&#36741;&#23454;&#21040;&#21517;&#21333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5511;&#21046;2201&#25903;&#37096;&#27963;&#21160;&#30003;&#25253;\2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&#26032;&#24037;&#20855;&#38761;&#21629;&#65306;&#20174;AIGC&#21040;&#36229;&#32423;&#20010;&#20307;&#8212;&#8212;&#21019;&#19994;&#30340;&#40644;&#37329;&#26426;&#3693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&#23665;&#34892;&#31185;&#25216;&#31614;&#21040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4453;&#30331;&#35760;\269848765_&#25353;&#25991;&#26412;_&#22823;&#30086;2025&#26657;&#25307;&#25216;&#26415;&#20998;&#20139;&#20250;_52_5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86&#26399;&#30452;&#2577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2024-11-30&#12300;&#24635;&#24072;&#35762;&#22530;&#31532;&#19971;&#26399;&#12301;&#26085;&#31243;&#30340;&#31614;&#21040;&#35814;&#24773;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2024-12-10_19-21-34_85&#26399;-&#8220;&#25991;&#24515;&#27801;&#40857;&#8220;&#26280;&#23398;&#38271;&#23398;&#22992;&#35848;&#32844;&#19994;&#29983;&#28079;&#35268;&#21010;&#20132;&#27969;&#202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学号</v>
          </cell>
          <cell r="B1" t="str">
            <v>总计</v>
          </cell>
        </row>
        <row r="2">
          <cell r="A2">
            <v>3190104807</v>
          </cell>
          <cell r="B2">
            <v>0</v>
          </cell>
        </row>
        <row r="3">
          <cell r="A3">
            <v>3190105066</v>
          </cell>
          <cell r="B3">
            <v>5</v>
          </cell>
        </row>
        <row r="4">
          <cell r="A4">
            <v>3200100014</v>
          </cell>
          <cell r="B4">
            <v>0</v>
          </cell>
        </row>
        <row r="5">
          <cell r="A5">
            <v>3200100023</v>
          </cell>
          <cell r="B5">
            <v>0</v>
          </cell>
        </row>
        <row r="6">
          <cell r="A6">
            <v>3200100034</v>
          </cell>
          <cell r="B6">
            <v>0</v>
          </cell>
        </row>
        <row r="7">
          <cell r="A7">
            <v>3200100046</v>
          </cell>
          <cell r="B7">
            <v>0</v>
          </cell>
        </row>
        <row r="8">
          <cell r="A8">
            <v>3200100068</v>
          </cell>
          <cell r="B8">
            <v>0</v>
          </cell>
        </row>
        <row r="9">
          <cell r="A9">
            <v>3200100106</v>
          </cell>
          <cell r="B9">
            <v>3</v>
          </cell>
        </row>
        <row r="10">
          <cell r="A10">
            <v>3200100108</v>
          </cell>
          <cell r="B10">
            <v>0</v>
          </cell>
        </row>
        <row r="11">
          <cell r="A11">
            <v>3200100116</v>
          </cell>
          <cell r="B11">
            <v>7</v>
          </cell>
        </row>
        <row r="12">
          <cell r="A12">
            <v>3200100226</v>
          </cell>
          <cell r="B12">
            <v>0</v>
          </cell>
        </row>
        <row r="13">
          <cell r="A13">
            <v>3200100258</v>
          </cell>
          <cell r="B13">
            <v>1</v>
          </cell>
        </row>
        <row r="14">
          <cell r="A14">
            <v>3200100264</v>
          </cell>
          <cell r="B14">
            <v>1</v>
          </cell>
        </row>
        <row r="15">
          <cell r="A15">
            <v>3200100317</v>
          </cell>
          <cell r="B15">
            <v>2</v>
          </cell>
        </row>
        <row r="16">
          <cell r="A16">
            <v>3200100324</v>
          </cell>
          <cell r="B16">
            <v>0</v>
          </cell>
        </row>
        <row r="17">
          <cell r="A17">
            <v>3200100353</v>
          </cell>
          <cell r="B17">
            <v>2</v>
          </cell>
        </row>
        <row r="18">
          <cell r="A18">
            <v>3200100358</v>
          </cell>
          <cell r="B18">
            <v>0</v>
          </cell>
        </row>
        <row r="19">
          <cell r="A19">
            <v>3200100371</v>
          </cell>
          <cell r="B19">
            <v>0</v>
          </cell>
        </row>
        <row r="20">
          <cell r="A20">
            <v>3200100373</v>
          </cell>
          <cell r="B20">
            <v>3</v>
          </cell>
        </row>
        <row r="21">
          <cell r="A21">
            <v>3200100376</v>
          </cell>
          <cell r="B21">
            <v>3</v>
          </cell>
        </row>
        <row r="22">
          <cell r="A22">
            <v>3200100395</v>
          </cell>
          <cell r="B22">
            <v>0</v>
          </cell>
        </row>
        <row r="23">
          <cell r="A23">
            <v>3200100402</v>
          </cell>
          <cell r="B23">
            <v>3</v>
          </cell>
        </row>
        <row r="24">
          <cell r="A24">
            <v>3200100427</v>
          </cell>
          <cell r="B24">
            <v>5</v>
          </cell>
        </row>
        <row r="25">
          <cell r="A25">
            <v>3200100458</v>
          </cell>
          <cell r="B25">
            <v>0</v>
          </cell>
        </row>
        <row r="26">
          <cell r="A26">
            <v>3200100479</v>
          </cell>
          <cell r="B26">
            <v>5</v>
          </cell>
        </row>
        <row r="27">
          <cell r="A27">
            <v>3200100481</v>
          </cell>
          <cell r="B27">
            <v>3</v>
          </cell>
        </row>
        <row r="28">
          <cell r="A28">
            <v>3200100491</v>
          </cell>
          <cell r="B28">
            <v>2</v>
          </cell>
        </row>
        <row r="29">
          <cell r="A29">
            <v>3200100492</v>
          </cell>
          <cell r="B29">
            <v>0</v>
          </cell>
        </row>
        <row r="30">
          <cell r="A30">
            <v>3200100493</v>
          </cell>
          <cell r="B30">
            <v>7</v>
          </cell>
        </row>
        <row r="31">
          <cell r="A31">
            <v>3200100496</v>
          </cell>
          <cell r="B31">
            <v>0</v>
          </cell>
        </row>
        <row r="32">
          <cell r="A32">
            <v>3200100515</v>
          </cell>
          <cell r="B32">
            <v>0</v>
          </cell>
        </row>
        <row r="33">
          <cell r="A33">
            <v>3200100529</v>
          </cell>
          <cell r="B33">
            <v>2</v>
          </cell>
        </row>
        <row r="34">
          <cell r="A34">
            <v>3200100531</v>
          </cell>
          <cell r="B34">
            <v>1</v>
          </cell>
        </row>
        <row r="35">
          <cell r="A35">
            <v>3200100541</v>
          </cell>
          <cell r="B35">
            <v>7</v>
          </cell>
        </row>
        <row r="36">
          <cell r="A36">
            <v>3200100556</v>
          </cell>
          <cell r="B36">
            <v>4</v>
          </cell>
        </row>
        <row r="37">
          <cell r="A37">
            <v>3200100574</v>
          </cell>
          <cell r="B37">
            <v>4</v>
          </cell>
        </row>
        <row r="38">
          <cell r="A38">
            <v>3200100575</v>
          </cell>
          <cell r="B38">
            <v>8</v>
          </cell>
        </row>
        <row r="39">
          <cell r="A39">
            <v>3200100576</v>
          </cell>
          <cell r="B39">
            <v>1</v>
          </cell>
        </row>
        <row r="40">
          <cell r="A40">
            <v>3200100587</v>
          </cell>
          <cell r="B40">
            <v>5</v>
          </cell>
        </row>
        <row r="41">
          <cell r="A41">
            <v>3200100600</v>
          </cell>
          <cell r="B41">
            <v>0</v>
          </cell>
        </row>
        <row r="42">
          <cell r="A42">
            <v>3200100607</v>
          </cell>
          <cell r="B42">
            <v>0</v>
          </cell>
        </row>
        <row r="43">
          <cell r="A43">
            <v>3200100610</v>
          </cell>
          <cell r="B43">
            <v>0</v>
          </cell>
        </row>
        <row r="44">
          <cell r="A44">
            <v>3200100611</v>
          </cell>
          <cell r="B44">
            <v>4</v>
          </cell>
        </row>
        <row r="45">
          <cell r="A45">
            <v>3200100669</v>
          </cell>
          <cell r="B45">
            <v>3</v>
          </cell>
        </row>
        <row r="46">
          <cell r="A46">
            <v>3200100673</v>
          </cell>
          <cell r="B46">
            <v>0</v>
          </cell>
        </row>
        <row r="47">
          <cell r="A47">
            <v>3200100677</v>
          </cell>
          <cell r="B47">
            <v>0</v>
          </cell>
        </row>
        <row r="48">
          <cell r="A48">
            <v>3200100711</v>
          </cell>
          <cell r="B48">
            <v>3</v>
          </cell>
        </row>
        <row r="49">
          <cell r="A49">
            <v>3200100719</v>
          </cell>
          <cell r="B49">
            <v>3</v>
          </cell>
        </row>
        <row r="50">
          <cell r="A50">
            <v>3200100728</v>
          </cell>
          <cell r="B50">
            <v>6</v>
          </cell>
        </row>
        <row r="51">
          <cell r="A51">
            <v>3200100733</v>
          </cell>
          <cell r="B51">
            <v>3</v>
          </cell>
        </row>
        <row r="52">
          <cell r="A52">
            <v>3200100740</v>
          </cell>
          <cell r="B52">
            <v>0</v>
          </cell>
        </row>
        <row r="53">
          <cell r="A53">
            <v>3200100741</v>
          </cell>
          <cell r="B53">
            <v>4</v>
          </cell>
        </row>
        <row r="54">
          <cell r="A54">
            <v>3200100751</v>
          </cell>
          <cell r="B54">
            <v>4</v>
          </cell>
        </row>
        <row r="55">
          <cell r="A55">
            <v>3200100770</v>
          </cell>
          <cell r="B55">
            <v>6</v>
          </cell>
        </row>
        <row r="56">
          <cell r="A56">
            <v>3200100796</v>
          </cell>
          <cell r="B56">
            <v>0</v>
          </cell>
        </row>
        <row r="57">
          <cell r="A57">
            <v>3200100813</v>
          </cell>
          <cell r="B57">
            <v>4</v>
          </cell>
        </row>
        <row r="58">
          <cell r="A58">
            <v>3200100820</v>
          </cell>
          <cell r="B58">
            <v>8</v>
          </cell>
        </row>
        <row r="59">
          <cell r="A59">
            <v>3200100824</v>
          </cell>
          <cell r="B59">
            <v>0</v>
          </cell>
        </row>
        <row r="60">
          <cell r="A60">
            <v>3200100829</v>
          </cell>
          <cell r="B60">
            <v>8</v>
          </cell>
        </row>
        <row r="61">
          <cell r="A61">
            <v>3200100831</v>
          </cell>
          <cell r="B61">
            <v>3</v>
          </cell>
        </row>
        <row r="62">
          <cell r="A62">
            <v>3200100836</v>
          </cell>
          <cell r="B62">
            <v>1</v>
          </cell>
        </row>
        <row r="63">
          <cell r="A63">
            <v>3200100862</v>
          </cell>
          <cell r="B63">
            <v>0</v>
          </cell>
        </row>
        <row r="64">
          <cell r="A64">
            <v>3200100871</v>
          </cell>
          <cell r="B64">
            <v>0</v>
          </cell>
        </row>
        <row r="65">
          <cell r="A65">
            <v>3200100872</v>
          </cell>
          <cell r="B65">
            <v>1</v>
          </cell>
        </row>
        <row r="66">
          <cell r="A66">
            <v>3200100881</v>
          </cell>
          <cell r="B66">
            <v>6</v>
          </cell>
        </row>
        <row r="67">
          <cell r="A67">
            <v>3200100897</v>
          </cell>
          <cell r="B67">
            <v>0</v>
          </cell>
        </row>
        <row r="68">
          <cell r="A68">
            <v>3200100917</v>
          </cell>
          <cell r="B68">
            <v>0</v>
          </cell>
        </row>
        <row r="69">
          <cell r="A69">
            <v>3200100933</v>
          </cell>
          <cell r="B69">
            <v>3</v>
          </cell>
        </row>
        <row r="70">
          <cell r="A70">
            <v>3200100966</v>
          </cell>
          <cell r="B70">
            <v>3</v>
          </cell>
        </row>
        <row r="71">
          <cell r="A71">
            <v>3200100968</v>
          </cell>
          <cell r="B71">
            <v>0</v>
          </cell>
        </row>
        <row r="72">
          <cell r="A72">
            <v>3200100983</v>
          </cell>
          <cell r="B72">
            <v>2</v>
          </cell>
        </row>
        <row r="73">
          <cell r="A73">
            <v>3200100992</v>
          </cell>
          <cell r="B73">
            <v>4</v>
          </cell>
        </row>
        <row r="74">
          <cell r="A74">
            <v>3200101022</v>
          </cell>
          <cell r="B74">
            <v>4</v>
          </cell>
        </row>
        <row r="75">
          <cell r="A75">
            <v>3200101028</v>
          </cell>
          <cell r="B75">
            <v>0</v>
          </cell>
        </row>
        <row r="76">
          <cell r="A76">
            <v>3200101038</v>
          </cell>
          <cell r="B76">
            <v>0</v>
          </cell>
        </row>
        <row r="77">
          <cell r="A77">
            <v>3200101059</v>
          </cell>
          <cell r="B77">
            <v>3</v>
          </cell>
        </row>
        <row r="78">
          <cell r="A78">
            <v>3200101067</v>
          </cell>
          <cell r="B78">
            <v>8</v>
          </cell>
        </row>
        <row r="79">
          <cell r="A79">
            <v>3200101081</v>
          </cell>
          <cell r="B79">
            <v>2</v>
          </cell>
        </row>
        <row r="80">
          <cell r="A80">
            <v>3200101095</v>
          </cell>
          <cell r="B80">
            <v>1</v>
          </cell>
        </row>
        <row r="81">
          <cell r="A81">
            <v>3200101210</v>
          </cell>
          <cell r="B81">
            <v>1</v>
          </cell>
        </row>
        <row r="82">
          <cell r="A82">
            <v>3200101330</v>
          </cell>
          <cell r="B82">
            <v>0</v>
          </cell>
        </row>
        <row r="83">
          <cell r="A83">
            <v>3200101348</v>
          </cell>
          <cell r="B83">
            <v>2</v>
          </cell>
        </row>
        <row r="84">
          <cell r="A84">
            <v>3200101460</v>
          </cell>
          <cell r="B84">
            <v>2</v>
          </cell>
        </row>
        <row r="85">
          <cell r="A85">
            <v>3200101479</v>
          </cell>
          <cell r="B85">
            <v>0</v>
          </cell>
        </row>
        <row r="86">
          <cell r="A86">
            <v>3200101484</v>
          </cell>
          <cell r="B86">
            <v>2</v>
          </cell>
        </row>
        <row r="87">
          <cell r="A87">
            <v>3200101502</v>
          </cell>
          <cell r="B87">
            <v>0</v>
          </cell>
        </row>
        <row r="88">
          <cell r="A88">
            <v>3200101515</v>
          </cell>
          <cell r="B88">
            <v>0</v>
          </cell>
        </row>
        <row r="89">
          <cell r="A89">
            <v>3200101539</v>
          </cell>
          <cell r="B89">
            <v>1</v>
          </cell>
        </row>
        <row r="90">
          <cell r="A90">
            <v>3200101552</v>
          </cell>
          <cell r="B90">
            <v>1</v>
          </cell>
        </row>
        <row r="91">
          <cell r="A91">
            <v>3200101564</v>
          </cell>
          <cell r="B91">
            <v>0</v>
          </cell>
        </row>
        <row r="92">
          <cell r="A92">
            <v>3200101583</v>
          </cell>
          <cell r="B92">
            <v>0</v>
          </cell>
        </row>
        <row r="93">
          <cell r="A93">
            <v>3200101584</v>
          </cell>
          <cell r="B93">
            <v>0</v>
          </cell>
        </row>
        <row r="94">
          <cell r="A94">
            <v>3200101597</v>
          </cell>
          <cell r="B94">
            <v>0</v>
          </cell>
        </row>
        <row r="95">
          <cell r="A95">
            <v>3200101640</v>
          </cell>
          <cell r="B95">
            <v>0</v>
          </cell>
        </row>
        <row r="96">
          <cell r="A96">
            <v>3200101643</v>
          </cell>
          <cell r="B96">
            <v>2</v>
          </cell>
        </row>
        <row r="97">
          <cell r="A97">
            <v>3200101685</v>
          </cell>
          <cell r="B97">
            <v>0</v>
          </cell>
        </row>
        <row r="98">
          <cell r="A98">
            <v>3200101708</v>
          </cell>
          <cell r="B98">
            <v>0</v>
          </cell>
        </row>
        <row r="99">
          <cell r="A99">
            <v>3200101709</v>
          </cell>
          <cell r="B99">
            <v>0</v>
          </cell>
        </row>
        <row r="100">
          <cell r="A100">
            <v>3200101725</v>
          </cell>
          <cell r="B100">
            <v>2</v>
          </cell>
        </row>
        <row r="101">
          <cell r="A101">
            <v>3200101745</v>
          </cell>
          <cell r="B101">
            <v>0</v>
          </cell>
        </row>
        <row r="102">
          <cell r="A102">
            <v>3200101762</v>
          </cell>
          <cell r="B102">
            <v>0</v>
          </cell>
        </row>
        <row r="103">
          <cell r="A103">
            <v>3200101956</v>
          </cell>
          <cell r="B103">
            <v>0</v>
          </cell>
        </row>
        <row r="104">
          <cell r="A104">
            <v>3200101957</v>
          </cell>
          <cell r="B104">
            <v>0</v>
          </cell>
        </row>
        <row r="105">
          <cell r="A105">
            <v>3200101990</v>
          </cell>
          <cell r="B105">
            <v>0</v>
          </cell>
        </row>
        <row r="106">
          <cell r="A106">
            <v>3200102011</v>
          </cell>
          <cell r="B106">
            <v>0</v>
          </cell>
        </row>
        <row r="107">
          <cell r="A107">
            <v>3200102163</v>
          </cell>
          <cell r="B107">
            <v>3</v>
          </cell>
        </row>
        <row r="108">
          <cell r="A108">
            <v>3200102303</v>
          </cell>
          <cell r="B108">
            <v>3</v>
          </cell>
        </row>
        <row r="109">
          <cell r="A109">
            <v>3200102305</v>
          </cell>
          <cell r="B109">
            <v>0</v>
          </cell>
        </row>
        <row r="110">
          <cell r="A110">
            <v>3200102306</v>
          </cell>
          <cell r="B110">
            <v>0</v>
          </cell>
        </row>
        <row r="111">
          <cell r="A111">
            <v>3200102308</v>
          </cell>
          <cell r="B111">
            <v>0</v>
          </cell>
        </row>
        <row r="112">
          <cell r="A112">
            <v>3200102309</v>
          </cell>
          <cell r="B112">
            <v>1</v>
          </cell>
        </row>
        <row r="113">
          <cell r="A113">
            <v>3200102312</v>
          </cell>
          <cell r="B113">
            <v>4</v>
          </cell>
        </row>
        <row r="114">
          <cell r="A114">
            <v>3200102313</v>
          </cell>
          <cell r="B114">
            <v>2</v>
          </cell>
        </row>
        <row r="115">
          <cell r="A115">
            <v>3200102314</v>
          </cell>
          <cell r="B115">
            <v>4</v>
          </cell>
        </row>
        <row r="116">
          <cell r="A116">
            <v>3200102316</v>
          </cell>
          <cell r="B116">
            <v>9</v>
          </cell>
        </row>
        <row r="117">
          <cell r="A117">
            <v>3200102317</v>
          </cell>
          <cell r="B117">
            <v>0</v>
          </cell>
        </row>
        <row r="118">
          <cell r="A118">
            <v>3200102318</v>
          </cell>
          <cell r="B118">
            <v>0</v>
          </cell>
        </row>
        <row r="119">
          <cell r="A119">
            <v>3200102323</v>
          </cell>
          <cell r="B119">
            <v>1</v>
          </cell>
        </row>
        <row r="120">
          <cell r="A120">
            <v>3200102330</v>
          </cell>
          <cell r="B120">
            <v>0</v>
          </cell>
        </row>
        <row r="121">
          <cell r="A121">
            <v>3200102332</v>
          </cell>
          <cell r="B121">
            <v>1</v>
          </cell>
        </row>
        <row r="122">
          <cell r="A122">
            <v>3200102334</v>
          </cell>
          <cell r="B122">
            <v>3</v>
          </cell>
        </row>
        <row r="123">
          <cell r="A123">
            <v>3200102339</v>
          </cell>
          <cell r="B123">
            <v>5</v>
          </cell>
        </row>
        <row r="124">
          <cell r="A124">
            <v>3200102340</v>
          </cell>
          <cell r="B124">
            <v>3</v>
          </cell>
        </row>
        <row r="125">
          <cell r="A125">
            <v>3200102342</v>
          </cell>
          <cell r="B125">
            <v>0</v>
          </cell>
        </row>
        <row r="126">
          <cell r="A126">
            <v>3200102343</v>
          </cell>
          <cell r="B126">
            <v>0</v>
          </cell>
        </row>
        <row r="127">
          <cell r="A127">
            <v>3200102346</v>
          </cell>
          <cell r="B127">
            <v>1</v>
          </cell>
        </row>
        <row r="128">
          <cell r="A128">
            <v>3200102347</v>
          </cell>
          <cell r="B128">
            <v>0</v>
          </cell>
        </row>
        <row r="129">
          <cell r="A129">
            <v>3200102348</v>
          </cell>
          <cell r="B129">
            <v>1</v>
          </cell>
        </row>
        <row r="130">
          <cell r="A130">
            <v>3200102349</v>
          </cell>
          <cell r="B130">
            <v>0</v>
          </cell>
        </row>
        <row r="131">
          <cell r="A131">
            <v>3200102350</v>
          </cell>
          <cell r="B131">
            <v>2</v>
          </cell>
        </row>
        <row r="132">
          <cell r="A132">
            <v>3200102501</v>
          </cell>
          <cell r="B132">
            <v>6</v>
          </cell>
        </row>
        <row r="133">
          <cell r="A133">
            <v>3200102511</v>
          </cell>
          <cell r="B133">
            <v>1</v>
          </cell>
        </row>
        <row r="134">
          <cell r="A134">
            <v>3200102515</v>
          </cell>
          <cell r="B134">
            <v>2</v>
          </cell>
        </row>
        <row r="135">
          <cell r="A135">
            <v>3200102516</v>
          </cell>
          <cell r="B135">
            <v>1</v>
          </cell>
        </row>
        <row r="136">
          <cell r="A136">
            <v>3200102517</v>
          </cell>
          <cell r="B136">
            <v>0</v>
          </cell>
        </row>
        <row r="137">
          <cell r="A137">
            <v>3200102523</v>
          </cell>
          <cell r="B137">
            <v>1</v>
          </cell>
        </row>
        <row r="138">
          <cell r="A138">
            <v>3200102527</v>
          </cell>
          <cell r="B138">
            <v>0</v>
          </cell>
        </row>
        <row r="139">
          <cell r="A139">
            <v>3200102529</v>
          </cell>
          <cell r="B139">
            <v>2</v>
          </cell>
        </row>
        <row r="140">
          <cell r="A140">
            <v>3200102534</v>
          </cell>
          <cell r="B140">
            <v>0</v>
          </cell>
        </row>
        <row r="141">
          <cell r="A141">
            <v>3200102538</v>
          </cell>
          <cell r="B141">
            <v>0</v>
          </cell>
        </row>
        <row r="142">
          <cell r="A142">
            <v>3200102540</v>
          </cell>
          <cell r="B142">
            <v>1</v>
          </cell>
        </row>
        <row r="143">
          <cell r="A143">
            <v>3200102542</v>
          </cell>
          <cell r="B143">
            <v>0</v>
          </cell>
        </row>
        <row r="144">
          <cell r="A144">
            <v>3200102543</v>
          </cell>
          <cell r="B144">
            <v>2</v>
          </cell>
        </row>
        <row r="145">
          <cell r="A145">
            <v>3200102544</v>
          </cell>
          <cell r="B145">
            <v>4</v>
          </cell>
        </row>
        <row r="146">
          <cell r="A146">
            <v>3200102545</v>
          </cell>
          <cell r="B146">
            <v>3</v>
          </cell>
        </row>
        <row r="147">
          <cell r="A147">
            <v>3200102548</v>
          </cell>
          <cell r="B147">
            <v>6</v>
          </cell>
        </row>
        <row r="148">
          <cell r="A148">
            <v>3200102549</v>
          </cell>
          <cell r="B148">
            <v>0</v>
          </cell>
        </row>
        <row r="149">
          <cell r="A149">
            <v>3200102550</v>
          </cell>
          <cell r="B149">
            <v>0</v>
          </cell>
        </row>
        <row r="150">
          <cell r="A150">
            <v>3200102554</v>
          </cell>
          <cell r="B150">
            <v>1</v>
          </cell>
        </row>
        <row r="151">
          <cell r="A151">
            <v>3200102567</v>
          </cell>
          <cell r="B151">
            <v>3</v>
          </cell>
        </row>
        <row r="152">
          <cell r="A152">
            <v>3200102568</v>
          </cell>
          <cell r="B152">
            <v>0</v>
          </cell>
        </row>
        <row r="153">
          <cell r="A153">
            <v>3200102570</v>
          </cell>
          <cell r="B153">
            <v>0</v>
          </cell>
        </row>
        <row r="154">
          <cell r="A154">
            <v>3200102572</v>
          </cell>
          <cell r="B154">
            <v>0</v>
          </cell>
        </row>
        <row r="155">
          <cell r="A155">
            <v>3200102576</v>
          </cell>
          <cell r="B155">
            <v>0</v>
          </cell>
        </row>
        <row r="156">
          <cell r="A156">
            <v>3200102578</v>
          </cell>
          <cell r="B156">
            <v>0</v>
          </cell>
        </row>
        <row r="157">
          <cell r="A157">
            <v>3200102585</v>
          </cell>
          <cell r="B157">
            <v>0</v>
          </cell>
        </row>
        <row r="158">
          <cell r="A158">
            <v>3200102588</v>
          </cell>
          <cell r="B158">
            <v>0</v>
          </cell>
        </row>
        <row r="159">
          <cell r="A159">
            <v>3200102589</v>
          </cell>
          <cell r="B159">
            <v>0</v>
          </cell>
        </row>
        <row r="160">
          <cell r="A160">
            <v>3200102631</v>
          </cell>
          <cell r="B160">
            <v>0</v>
          </cell>
        </row>
        <row r="161">
          <cell r="A161">
            <v>3200102637</v>
          </cell>
          <cell r="B161">
            <v>0</v>
          </cell>
        </row>
        <row r="162">
          <cell r="A162">
            <v>3200102639</v>
          </cell>
          <cell r="B162">
            <v>3</v>
          </cell>
        </row>
        <row r="163">
          <cell r="A163">
            <v>3200102640</v>
          </cell>
          <cell r="B163">
            <v>0</v>
          </cell>
        </row>
        <row r="164">
          <cell r="A164">
            <v>3200102646</v>
          </cell>
          <cell r="B164">
            <v>6</v>
          </cell>
        </row>
        <row r="165">
          <cell r="A165">
            <v>3200102647</v>
          </cell>
          <cell r="B165">
            <v>0</v>
          </cell>
        </row>
        <row r="166">
          <cell r="A166">
            <v>3200102698</v>
          </cell>
          <cell r="B166">
            <v>0</v>
          </cell>
        </row>
        <row r="167">
          <cell r="A167">
            <v>3200102701</v>
          </cell>
          <cell r="B167">
            <v>0</v>
          </cell>
        </row>
        <row r="168">
          <cell r="A168">
            <v>3200102702</v>
          </cell>
          <cell r="B168">
            <v>0</v>
          </cell>
        </row>
        <row r="169">
          <cell r="A169">
            <v>3200102710</v>
          </cell>
          <cell r="B169">
            <v>6</v>
          </cell>
        </row>
        <row r="170">
          <cell r="A170">
            <v>3200102807</v>
          </cell>
          <cell r="B170">
            <v>0</v>
          </cell>
        </row>
        <row r="171">
          <cell r="A171">
            <v>3200102814</v>
          </cell>
          <cell r="B171">
            <v>0</v>
          </cell>
        </row>
        <row r="172">
          <cell r="A172">
            <v>3200102817</v>
          </cell>
          <cell r="B172">
            <v>0</v>
          </cell>
        </row>
        <row r="173">
          <cell r="A173">
            <v>3200102818</v>
          </cell>
          <cell r="B173">
            <v>0</v>
          </cell>
        </row>
        <row r="174">
          <cell r="A174">
            <v>3200102823</v>
          </cell>
          <cell r="B174">
            <v>4</v>
          </cell>
        </row>
        <row r="175">
          <cell r="A175">
            <v>3200102824</v>
          </cell>
          <cell r="B175">
            <v>0</v>
          </cell>
        </row>
        <row r="176">
          <cell r="A176">
            <v>3200102835</v>
          </cell>
          <cell r="B176">
            <v>1</v>
          </cell>
        </row>
        <row r="177">
          <cell r="A177">
            <v>3200102843</v>
          </cell>
          <cell r="B177">
            <v>4</v>
          </cell>
        </row>
        <row r="178">
          <cell r="A178">
            <v>3200102858</v>
          </cell>
          <cell r="B178">
            <v>2</v>
          </cell>
        </row>
        <row r="179">
          <cell r="A179">
            <v>3200102860</v>
          </cell>
          <cell r="B179">
            <v>0</v>
          </cell>
        </row>
        <row r="180">
          <cell r="A180">
            <v>3200102865</v>
          </cell>
          <cell r="B180">
            <v>4</v>
          </cell>
        </row>
        <row r="181">
          <cell r="A181">
            <v>3200102866</v>
          </cell>
          <cell r="B181">
            <v>4</v>
          </cell>
        </row>
        <row r="182">
          <cell r="A182">
            <v>3200102867</v>
          </cell>
          <cell r="B182">
            <v>0</v>
          </cell>
        </row>
        <row r="183">
          <cell r="A183">
            <v>3200102868</v>
          </cell>
          <cell r="B183">
            <v>1</v>
          </cell>
        </row>
        <row r="184">
          <cell r="A184">
            <v>3200102872</v>
          </cell>
          <cell r="B184">
            <v>0</v>
          </cell>
        </row>
        <row r="185">
          <cell r="A185">
            <v>3200102880</v>
          </cell>
          <cell r="B185">
            <v>2</v>
          </cell>
        </row>
        <row r="186">
          <cell r="A186">
            <v>3200102881</v>
          </cell>
          <cell r="B186">
            <v>0</v>
          </cell>
        </row>
        <row r="187">
          <cell r="A187">
            <v>3200102887</v>
          </cell>
          <cell r="B187">
            <v>2</v>
          </cell>
        </row>
        <row r="188">
          <cell r="A188">
            <v>3200102891</v>
          </cell>
          <cell r="B188">
            <v>2</v>
          </cell>
        </row>
        <row r="189">
          <cell r="A189">
            <v>3200102893</v>
          </cell>
          <cell r="B189">
            <v>9</v>
          </cell>
        </row>
        <row r="190">
          <cell r="A190">
            <v>3200102921</v>
          </cell>
          <cell r="B190">
            <v>1</v>
          </cell>
        </row>
        <row r="191">
          <cell r="A191">
            <v>3200103283</v>
          </cell>
          <cell r="B191">
            <v>2</v>
          </cell>
        </row>
        <row r="192">
          <cell r="A192">
            <v>3200103308</v>
          </cell>
          <cell r="B192">
            <v>1</v>
          </cell>
        </row>
        <row r="193">
          <cell r="A193">
            <v>3200103329</v>
          </cell>
          <cell r="B193">
            <v>1</v>
          </cell>
        </row>
        <row r="194">
          <cell r="A194">
            <v>3200103398</v>
          </cell>
          <cell r="B194">
            <v>1</v>
          </cell>
        </row>
        <row r="195">
          <cell r="A195">
            <v>3200103410</v>
          </cell>
          <cell r="B195">
            <v>3</v>
          </cell>
        </row>
        <row r="196">
          <cell r="A196">
            <v>3200103423</v>
          </cell>
          <cell r="B196">
            <v>0</v>
          </cell>
        </row>
        <row r="197">
          <cell r="A197">
            <v>3200103424</v>
          </cell>
          <cell r="B197">
            <v>0</v>
          </cell>
        </row>
        <row r="198">
          <cell r="A198">
            <v>3200103434</v>
          </cell>
          <cell r="B198">
            <v>4</v>
          </cell>
        </row>
        <row r="199">
          <cell r="A199">
            <v>3200103447</v>
          </cell>
          <cell r="B199">
            <v>0</v>
          </cell>
        </row>
        <row r="200">
          <cell r="A200">
            <v>3200103462</v>
          </cell>
          <cell r="B200">
            <v>0</v>
          </cell>
        </row>
        <row r="201">
          <cell r="A201">
            <v>3200103485</v>
          </cell>
          <cell r="B201">
            <v>0</v>
          </cell>
        </row>
        <row r="202">
          <cell r="A202">
            <v>3200103525</v>
          </cell>
          <cell r="B202">
            <v>6</v>
          </cell>
        </row>
        <row r="203">
          <cell r="A203">
            <v>3200103527</v>
          </cell>
          <cell r="B203">
            <v>3</v>
          </cell>
        </row>
        <row r="204">
          <cell r="A204">
            <v>3200103574</v>
          </cell>
          <cell r="B204">
            <v>0</v>
          </cell>
        </row>
        <row r="205">
          <cell r="A205">
            <v>3200103576</v>
          </cell>
          <cell r="B205">
            <v>2</v>
          </cell>
        </row>
        <row r="206">
          <cell r="A206">
            <v>3200103587</v>
          </cell>
          <cell r="B206">
            <v>4</v>
          </cell>
        </row>
        <row r="207">
          <cell r="A207">
            <v>3200103626</v>
          </cell>
          <cell r="B207">
            <v>5</v>
          </cell>
        </row>
        <row r="208">
          <cell r="A208">
            <v>3200103629</v>
          </cell>
          <cell r="B208">
            <v>1</v>
          </cell>
        </row>
        <row r="209">
          <cell r="A209">
            <v>3200103632</v>
          </cell>
          <cell r="B209">
            <v>0</v>
          </cell>
        </row>
        <row r="210">
          <cell r="A210">
            <v>3200103715</v>
          </cell>
          <cell r="B210">
            <v>0</v>
          </cell>
        </row>
        <row r="211">
          <cell r="A211">
            <v>3200103741</v>
          </cell>
          <cell r="B211">
            <v>0</v>
          </cell>
        </row>
        <row r="212">
          <cell r="A212">
            <v>3200103810</v>
          </cell>
          <cell r="B212">
            <v>2</v>
          </cell>
        </row>
        <row r="213">
          <cell r="A213">
            <v>3200103836</v>
          </cell>
          <cell r="B213">
            <v>4</v>
          </cell>
        </row>
        <row r="214">
          <cell r="A214">
            <v>3200103876</v>
          </cell>
          <cell r="B214">
            <v>1</v>
          </cell>
        </row>
        <row r="215">
          <cell r="A215">
            <v>3200103905</v>
          </cell>
          <cell r="B215">
            <v>0</v>
          </cell>
        </row>
        <row r="216">
          <cell r="A216">
            <v>3200103913</v>
          </cell>
          <cell r="B216">
            <v>2</v>
          </cell>
        </row>
        <row r="217">
          <cell r="A217">
            <v>3200103932</v>
          </cell>
          <cell r="B217">
            <v>4</v>
          </cell>
        </row>
        <row r="218">
          <cell r="A218">
            <v>3200103936</v>
          </cell>
          <cell r="B218">
            <v>0</v>
          </cell>
        </row>
        <row r="219">
          <cell r="A219">
            <v>3200103959</v>
          </cell>
          <cell r="B219">
            <v>3</v>
          </cell>
        </row>
        <row r="220">
          <cell r="A220">
            <v>3200103970</v>
          </cell>
          <cell r="B220">
            <v>0</v>
          </cell>
        </row>
        <row r="221">
          <cell r="A221">
            <v>3200103975</v>
          </cell>
          <cell r="B221">
            <v>9</v>
          </cell>
        </row>
        <row r="222">
          <cell r="A222">
            <v>3200104003</v>
          </cell>
          <cell r="B222">
            <v>8</v>
          </cell>
        </row>
        <row r="223">
          <cell r="A223">
            <v>3200104012</v>
          </cell>
          <cell r="B223">
            <v>4</v>
          </cell>
        </row>
        <row r="224">
          <cell r="A224">
            <v>3200104020</v>
          </cell>
          <cell r="B224">
            <v>0</v>
          </cell>
        </row>
        <row r="225">
          <cell r="A225">
            <v>3200104067</v>
          </cell>
          <cell r="B225">
            <v>7</v>
          </cell>
        </row>
        <row r="226">
          <cell r="A226">
            <v>3200104068</v>
          </cell>
          <cell r="B226">
            <v>7</v>
          </cell>
        </row>
        <row r="227">
          <cell r="A227">
            <v>3200104071</v>
          </cell>
          <cell r="B227">
            <v>0</v>
          </cell>
        </row>
        <row r="228">
          <cell r="A228">
            <v>3200104093</v>
          </cell>
          <cell r="B228">
            <v>0</v>
          </cell>
        </row>
        <row r="229">
          <cell r="A229">
            <v>3200104100</v>
          </cell>
          <cell r="B229">
            <v>1</v>
          </cell>
        </row>
        <row r="230">
          <cell r="A230">
            <v>3200104165</v>
          </cell>
          <cell r="B230">
            <v>2</v>
          </cell>
        </row>
        <row r="231">
          <cell r="A231">
            <v>3200104197</v>
          </cell>
          <cell r="B231">
            <v>0</v>
          </cell>
        </row>
        <row r="232">
          <cell r="A232">
            <v>3200104238</v>
          </cell>
          <cell r="B232">
            <v>0</v>
          </cell>
        </row>
        <row r="233">
          <cell r="A233">
            <v>3200104245</v>
          </cell>
          <cell r="B233">
            <v>9</v>
          </cell>
        </row>
        <row r="234">
          <cell r="A234">
            <v>3200104252</v>
          </cell>
          <cell r="B234">
            <v>2</v>
          </cell>
        </row>
        <row r="235">
          <cell r="A235">
            <v>3200104256</v>
          </cell>
          <cell r="B235">
            <v>5</v>
          </cell>
        </row>
        <row r="236">
          <cell r="A236">
            <v>3200104260</v>
          </cell>
          <cell r="B236">
            <v>3</v>
          </cell>
        </row>
        <row r="237">
          <cell r="A237">
            <v>3200104267</v>
          </cell>
          <cell r="B237">
            <v>0</v>
          </cell>
        </row>
        <row r="238">
          <cell r="A238">
            <v>3200104269</v>
          </cell>
          <cell r="B238">
            <v>1</v>
          </cell>
        </row>
        <row r="239">
          <cell r="A239">
            <v>3200104290</v>
          </cell>
          <cell r="B239">
            <v>9</v>
          </cell>
        </row>
        <row r="240">
          <cell r="A240">
            <v>3200104293</v>
          </cell>
          <cell r="B240">
            <v>4</v>
          </cell>
        </row>
        <row r="241">
          <cell r="A241">
            <v>3200104296</v>
          </cell>
          <cell r="B241">
            <v>0</v>
          </cell>
        </row>
        <row r="242">
          <cell r="A242">
            <v>3200104328</v>
          </cell>
          <cell r="B242">
            <v>0</v>
          </cell>
        </row>
        <row r="243">
          <cell r="A243">
            <v>3200104343</v>
          </cell>
          <cell r="B243">
            <v>1</v>
          </cell>
        </row>
        <row r="244">
          <cell r="A244">
            <v>3200104351</v>
          </cell>
          <cell r="B244">
            <v>4</v>
          </cell>
        </row>
        <row r="245">
          <cell r="A245">
            <v>3200104356</v>
          </cell>
          <cell r="B245">
            <v>0</v>
          </cell>
        </row>
        <row r="246">
          <cell r="A246">
            <v>3200104358</v>
          </cell>
          <cell r="B246">
            <v>2</v>
          </cell>
        </row>
        <row r="247">
          <cell r="A247">
            <v>3200104368</v>
          </cell>
          <cell r="B247">
            <v>3</v>
          </cell>
        </row>
        <row r="248">
          <cell r="A248">
            <v>3200104377</v>
          </cell>
          <cell r="B248">
            <v>1</v>
          </cell>
        </row>
        <row r="249">
          <cell r="A249">
            <v>3200104408</v>
          </cell>
          <cell r="B249">
            <v>2</v>
          </cell>
        </row>
        <row r="250">
          <cell r="A250">
            <v>3200104436</v>
          </cell>
          <cell r="B250">
            <v>4</v>
          </cell>
        </row>
        <row r="251">
          <cell r="A251">
            <v>3200104469</v>
          </cell>
          <cell r="B251">
            <v>1</v>
          </cell>
        </row>
        <row r="252">
          <cell r="A252">
            <v>3200104493</v>
          </cell>
          <cell r="B252">
            <v>3</v>
          </cell>
        </row>
        <row r="253">
          <cell r="A253">
            <v>3200104495</v>
          </cell>
          <cell r="B253">
            <v>4</v>
          </cell>
        </row>
        <row r="254">
          <cell r="A254">
            <v>3200104500</v>
          </cell>
          <cell r="B254">
            <v>4</v>
          </cell>
        </row>
        <row r="255">
          <cell r="A255">
            <v>3200104510</v>
          </cell>
          <cell r="B255">
            <v>0</v>
          </cell>
        </row>
        <row r="256">
          <cell r="A256">
            <v>3200104531</v>
          </cell>
          <cell r="B256">
            <v>1</v>
          </cell>
        </row>
        <row r="257">
          <cell r="A257">
            <v>3200104540</v>
          </cell>
          <cell r="B257">
            <v>0</v>
          </cell>
        </row>
        <row r="258">
          <cell r="A258">
            <v>3200104561</v>
          </cell>
          <cell r="B258">
            <v>4</v>
          </cell>
        </row>
        <row r="259">
          <cell r="A259">
            <v>3200104570</v>
          </cell>
          <cell r="B259">
            <v>1</v>
          </cell>
        </row>
        <row r="260">
          <cell r="A260">
            <v>3200104583</v>
          </cell>
          <cell r="B260">
            <v>7</v>
          </cell>
        </row>
        <row r="261">
          <cell r="A261">
            <v>3200104584</v>
          </cell>
          <cell r="B261">
            <v>1</v>
          </cell>
        </row>
        <row r="262">
          <cell r="A262">
            <v>3200104610</v>
          </cell>
          <cell r="B262">
            <v>0</v>
          </cell>
        </row>
        <row r="263">
          <cell r="A263">
            <v>3200104622</v>
          </cell>
          <cell r="B263">
            <v>3</v>
          </cell>
        </row>
        <row r="264">
          <cell r="A264">
            <v>3200104636</v>
          </cell>
          <cell r="B264">
            <v>0</v>
          </cell>
        </row>
        <row r="265">
          <cell r="A265">
            <v>3200104641</v>
          </cell>
          <cell r="B265">
            <v>3</v>
          </cell>
        </row>
        <row r="266">
          <cell r="A266">
            <v>3200104669</v>
          </cell>
          <cell r="B266">
            <v>0</v>
          </cell>
        </row>
        <row r="267">
          <cell r="A267">
            <v>3200104691</v>
          </cell>
          <cell r="B267">
            <v>3</v>
          </cell>
        </row>
        <row r="268">
          <cell r="A268">
            <v>3200104709</v>
          </cell>
          <cell r="B268">
            <v>2</v>
          </cell>
        </row>
        <row r="269">
          <cell r="A269">
            <v>3200104718</v>
          </cell>
          <cell r="B269">
            <v>1</v>
          </cell>
        </row>
        <row r="270">
          <cell r="A270">
            <v>3200104743</v>
          </cell>
          <cell r="B270">
            <v>0</v>
          </cell>
        </row>
        <row r="271">
          <cell r="A271">
            <v>3200104755</v>
          </cell>
          <cell r="B271">
            <v>2</v>
          </cell>
        </row>
        <row r="272">
          <cell r="A272">
            <v>3200104787</v>
          </cell>
          <cell r="B272">
            <v>6</v>
          </cell>
        </row>
        <row r="273">
          <cell r="A273">
            <v>3200104788</v>
          </cell>
          <cell r="B273">
            <v>2</v>
          </cell>
        </row>
        <row r="274">
          <cell r="A274">
            <v>3200104810</v>
          </cell>
          <cell r="B274">
            <v>0</v>
          </cell>
        </row>
        <row r="275">
          <cell r="A275">
            <v>3200104819</v>
          </cell>
          <cell r="B275">
            <v>1</v>
          </cell>
        </row>
        <row r="276">
          <cell r="A276">
            <v>3200104838</v>
          </cell>
          <cell r="B276">
            <v>0</v>
          </cell>
        </row>
        <row r="277">
          <cell r="A277">
            <v>3200104851</v>
          </cell>
          <cell r="B277">
            <v>6</v>
          </cell>
        </row>
        <row r="278">
          <cell r="A278">
            <v>3200104855</v>
          </cell>
          <cell r="B278">
            <v>3</v>
          </cell>
        </row>
        <row r="279">
          <cell r="A279">
            <v>3200104869</v>
          </cell>
          <cell r="B279">
            <v>0</v>
          </cell>
        </row>
        <row r="280">
          <cell r="A280">
            <v>3200104873</v>
          </cell>
          <cell r="B280">
            <v>0</v>
          </cell>
        </row>
        <row r="281">
          <cell r="A281">
            <v>3200104877</v>
          </cell>
          <cell r="B281">
            <v>0</v>
          </cell>
        </row>
        <row r="282">
          <cell r="A282">
            <v>3200104891</v>
          </cell>
          <cell r="B282">
            <v>2</v>
          </cell>
        </row>
        <row r="283">
          <cell r="A283">
            <v>3200104906</v>
          </cell>
          <cell r="B283">
            <v>0</v>
          </cell>
        </row>
        <row r="284">
          <cell r="A284">
            <v>3200104915</v>
          </cell>
          <cell r="B284">
            <v>3</v>
          </cell>
        </row>
        <row r="285">
          <cell r="A285">
            <v>3200104919</v>
          </cell>
          <cell r="B285">
            <v>2</v>
          </cell>
        </row>
        <row r="286">
          <cell r="A286">
            <v>3200104928</v>
          </cell>
          <cell r="B286">
            <v>0</v>
          </cell>
        </row>
        <row r="287">
          <cell r="A287">
            <v>3200104937</v>
          </cell>
          <cell r="B287">
            <v>1</v>
          </cell>
        </row>
        <row r="288">
          <cell r="A288">
            <v>3200104987</v>
          </cell>
          <cell r="B288">
            <v>1</v>
          </cell>
        </row>
        <row r="289">
          <cell r="A289">
            <v>3200104989</v>
          </cell>
          <cell r="B289">
            <v>0</v>
          </cell>
        </row>
        <row r="290">
          <cell r="A290">
            <v>3200104992</v>
          </cell>
          <cell r="B290">
            <v>3</v>
          </cell>
        </row>
        <row r="291">
          <cell r="A291">
            <v>3200104994</v>
          </cell>
          <cell r="B291">
            <v>4</v>
          </cell>
        </row>
        <row r="292">
          <cell r="A292">
            <v>3200104995</v>
          </cell>
          <cell r="B292">
            <v>0</v>
          </cell>
        </row>
        <row r="293">
          <cell r="A293">
            <v>3200104996</v>
          </cell>
          <cell r="B293">
            <v>3</v>
          </cell>
        </row>
        <row r="294">
          <cell r="A294">
            <v>3200104997</v>
          </cell>
          <cell r="B294">
            <v>1</v>
          </cell>
        </row>
        <row r="295">
          <cell r="A295">
            <v>3200104998</v>
          </cell>
          <cell r="B295">
            <v>0</v>
          </cell>
        </row>
        <row r="296">
          <cell r="A296">
            <v>3200105000</v>
          </cell>
          <cell r="B296">
            <v>2</v>
          </cell>
        </row>
        <row r="297">
          <cell r="A297">
            <v>3200105002</v>
          </cell>
          <cell r="B297">
            <v>0</v>
          </cell>
        </row>
        <row r="298">
          <cell r="A298">
            <v>3200105003</v>
          </cell>
          <cell r="B298">
            <v>0</v>
          </cell>
        </row>
        <row r="299">
          <cell r="A299">
            <v>3200105005</v>
          </cell>
          <cell r="B299">
            <v>1</v>
          </cell>
        </row>
        <row r="300">
          <cell r="A300">
            <v>3200105006</v>
          </cell>
          <cell r="B300">
            <v>0</v>
          </cell>
        </row>
        <row r="301">
          <cell r="A301">
            <v>3200105010</v>
          </cell>
          <cell r="B301">
            <v>0</v>
          </cell>
        </row>
        <row r="302">
          <cell r="A302">
            <v>3200105011</v>
          </cell>
          <cell r="B302">
            <v>0</v>
          </cell>
        </row>
        <row r="303">
          <cell r="A303">
            <v>3200105012</v>
          </cell>
          <cell r="B303">
            <v>0</v>
          </cell>
        </row>
        <row r="304">
          <cell r="A304">
            <v>3200105067</v>
          </cell>
          <cell r="B304">
            <v>3</v>
          </cell>
        </row>
        <row r="305">
          <cell r="A305">
            <v>3200105076</v>
          </cell>
          <cell r="B305">
            <v>4</v>
          </cell>
        </row>
        <row r="306">
          <cell r="A306">
            <v>3200105077</v>
          </cell>
          <cell r="B306">
            <v>0</v>
          </cell>
        </row>
        <row r="307">
          <cell r="A307">
            <v>3200105085</v>
          </cell>
          <cell r="B307">
            <v>3</v>
          </cell>
        </row>
        <row r="308">
          <cell r="A308">
            <v>3200105089</v>
          </cell>
          <cell r="B308">
            <v>0</v>
          </cell>
        </row>
        <row r="309">
          <cell r="A309">
            <v>3200105090</v>
          </cell>
          <cell r="B309">
            <v>4</v>
          </cell>
        </row>
        <row r="310">
          <cell r="A310">
            <v>3200105091</v>
          </cell>
          <cell r="B310">
            <v>1</v>
          </cell>
        </row>
        <row r="311">
          <cell r="A311">
            <v>3200105107</v>
          </cell>
          <cell r="B311">
            <v>0</v>
          </cell>
        </row>
        <row r="312">
          <cell r="A312">
            <v>3200105111</v>
          </cell>
          <cell r="B312">
            <v>4</v>
          </cell>
        </row>
        <row r="313">
          <cell r="A313">
            <v>3200105116</v>
          </cell>
          <cell r="B313">
            <v>0</v>
          </cell>
        </row>
        <row r="314">
          <cell r="A314">
            <v>3200105117</v>
          </cell>
          <cell r="B314">
            <v>2</v>
          </cell>
        </row>
        <row r="315">
          <cell r="A315">
            <v>3200105118</v>
          </cell>
          <cell r="B315">
            <v>0</v>
          </cell>
        </row>
        <row r="316">
          <cell r="A316">
            <v>3200105121</v>
          </cell>
          <cell r="B316">
            <v>1</v>
          </cell>
        </row>
        <row r="317">
          <cell r="A317">
            <v>3200105125</v>
          </cell>
          <cell r="B317">
            <v>7</v>
          </cell>
        </row>
        <row r="318">
          <cell r="A318">
            <v>3200105138</v>
          </cell>
          <cell r="B318">
            <v>1</v>
          </cell>
        </row>
        <row r="319">
          <cell r="A319">
            <v>3200105139</v>
          </cell>
          <cell r="B319">
            <v>0</v>
          </cell>
        </row>
        <row r="320">
          <cell r="A320">
            <v>3200105141</v>
          </cell>
          <cell r="B320">
            <v>0</v>
          </cell>
        </row>
        <row r="321">
          <cell r="A321">
            <v>3200105145</v>
          </cell>
          <cell r="B321">
            <v>2</v>
          </cell>
        </row>
        <row r="322">
          <cell r="A322">
            <v>3200105146</v>
          </cell>
          <cell r="B322">
            <v>3</v>
          </cell>
        </row>
        <row r="323">
          <cell r="A323">
            <v>3200105163</v>
          </cell>
          <cell r="B323">
            <v>5</v>
          </cell>
        </row>
        <row r="324">
          <cell r="A324">
            <v>3200105174</v>
          </cell>
          <cell r="B324">
            <v>2</v>
          </cell>
        </row>
        <row r="325">
          <cell r="A325">
            <v>3200105175</v>
          </cell>
          <cell r="B325">
            <v>0</v>
          </cell>
        </row>
        <row r="326">
          <cell r="A326">
            <v>3200105179</v>
          </cell>
          <cell r="B326">
            <v>2</v>
          </cell>
        </row>
        <row r="327">
          <cell r="A327">
            <v>3200105184</v>
          </cell>
          <cell r="B327">
            <v>0</v>
          </cell>
        </row>
        <row r="328">
          <cell r="A328">
            <v>3200105200</v>
          </cell>
          <cell r="B328">
            <v>1</v>
          </cell>
        </row>
        <row r="329">
          <cell r="A329">
            <v>3200105215</v>
          </cell>
          <cell r="B329">
            <v>0</v>
          </cell>
        </row>
        <row r="330">
          <cell r="A330">
            <v>3200105216</v>
          </cell>
          <cell r="B330">
            <v>1</v>
          </cell>
        </row>
        <row r="331">
          <cell r="A331">
            <v>3200105221</v>
          </cell>
          <cell r="B331">
            <v>0</v>
          </cell>
        </row>
        <row r="332">
          <cell r="A332">
            <v>3200105227</v>
          </cell>
          <cell r="B332">
            <v>3</v>
          </cell>
        </row>
        <row r="333">
          <cell r="A333">
            <v>3200105239</v>
          </cell>
          <cell r="B333">
            <v>0</v>
          </cell>
        </row>
        <row r="334">
          <cell r="A334">
            <v>3200105248</v>
          </cell>
          <cell r="B334">
            <v>0</v>
          </cell>
        </row>
        <row r="335">
          <cell r="A335">
            <v>3200105249</v>
          </cell>
          <cell r="B335">
            <v>0</v>
          </cell>
        </row>
        <row r="336">
          <cell r="A336">
            <v>3200105255</v>
          </cell>
          <cell r="B336">
            <v>0</v>
          </cell>
        </row>
        <row r="337">
          <cell r="A337">
            <v>3200105257</v>
          </cell>
          <cell r="B337">
            <v>3</v>
          </cell>
        </row>
        <row r="338">
          <cell r="A338">
            <v>3200105264</v>
          </cell>
          <cell r="B338">
            <v>0</v>
          </cell>
        </row>
        <row r="339">
          <cell r="A339">
            <v>3200105265</v>
          </cell>
          <cell r="B339">
            <v>0</v>
          </cell>
        </row>
        <row r="340">
          <cell r="A340">
            <v>3200105267</v>
          </cell>
          <cell r="B340">
            <v>0</v>
          </cell>
        </row>
        <row r="341">
          <cell r="A341">
            <v>3200105276</v>
          </cell>
          <cell r="B341">
            <v>0</v>
          </cell>
        </row>
        <row r="342">
          <cell r="A342">
            <v>3200105278</v>
          </cell>
          <cell r="B342">
            <v>1</v>
          </cell>
        </row>
        <row r="343">
          <cell r="A343">
            <v>3200105303</v>
          </cell>
          <cell r="B343">
            <v>0</v>
          </cell>
        </row>
        <row r="344">
          <cell r="A344">
            <v>3200105308</v>
          </cell>
          <cell r="B344">
            <v>0</v>
          </cell>
        </row>
        <row r="345">
          <cell r="A345">
            <v>3200105311</v>
          </cell>
          <cell r="B345">
            <v>0</v>
          </cell>
        </row>
        <row r="346">
          <cell r="A346">
            <v>3200105314</v>
          </cell>
          <cell r="B346">
            <v>0</v>
          </cell>
        </row>
        <row r="347">
          <cell r="A347">
            <v>3200105317</v>
          </cell>
          <cell r="B347">
            <v>0</v>
          </cell>
        </row>
        <row r="348">
          <cell r="A348">
            <v>3200105338</v>
          </cell>
          <cell r="B348">
            <v>4</v>
          </cell>
        </row>
        <row r="349">
          <cell r="A349">
            <v>3200105346</v>
          </cell>
          <cell r="B349">
            <v>0</v>
          </cell>
        </row>
        <row r="350">
          <cell r="A350">
            <v>3200105347</v>
          </cell>
          <cell r="B350">
            <v>1</v>
          </cell>
        </row>
        <row r="351">
          <cell r="A351">
            <v>3200105353</v>
          </cell>
          <cell r="B351">
            <v>2</v>
          </cell>
        </row>
        <row r="352">
          <cell r="A352">
            <v>3200105379</v>
          </cell>
          <cell r="B352">
            <v>0</v>
          </cell>
        </row>
        <row r="353">
          <cell r="A353">
            <v>3200105382</v>
          </cell>
          <cell r="B353">
            <v>5</v>
          </cell>
        </row>
        <row r="354">
          <cell r="A354">
            <v>3200105386</v>
          </cell>
          <cell r="B354">
            <v>1</v>
          </cell>
        </row>
        <row r="355">
          <cell r="A355">
            <v>3200105396</v>
          </cell>
          <cell r="B355">
            <v>0</v>
          </cell>
        </row>
        <row r="356">
          <cell r="A356">
            <v>3200105397</v>
          </cell>
          <cell r="B356">
            <v>0</v>
          </cell>
        </row>
        <row r="357">
          <cell r="A357">
            <v>3200105430</v>
          </cell>
          <cell r="B357">
            <v>2</v>
          </cell>
        </row>
        <row r="358">
          <cell r="A358">
            <v>3200105435</v>
          </cell>
          <cell r="B358">
            <v>1</v>
          </cell>
        </row>
        <row r="359">
          <cell r="A359">
            <v>3200105437</v>
          </cell>
          <cell r="B359">
            <v>0</v>
          </cell>
        </row>
        <row r="360">
          <cell r="A360">
            <v>3200105438</v>
          </cell>
          <cell r="B360">
            <v>0</v>
          </cell>
        </row>
        <row r="361">
          <cell r="A361">
            <v>3200105447</v>
          </cell>
          <cell r="B361">
            <v>1</v>
          </cell>
        </row>
        <row r="362">
          <cell r="A362">
            <v>3200105450</v>
          </cell>
          <cell r="B362">
            <v>0</v>
          </cell>
        </row>
        <row r="363">
          <cell r="A363">
            <v>3200105451</v>
          </cell>
          <cell r="B363">
            <v>2</v>
          </cell>
        </row>
        <row r="364">
          <cell r="A364">
            <v>3200105452</v>
          </cell>
          <cell r="B364">
            <v>0</v>
          </cell>
        </row>
        <row r="365">
          <cell r="A365">
            <v>3200105453</v>
          </cell>
          <cell r="B365">
            <v>3</v>
          </cell>
        </row>
        <row r="366">
          <cell r="A366">
            <v>3200105454</v>
          </cell>
          <cell r="B366">
            <v>0</v>
          </cell>
        </row>
        <row r="367">
          <cell r="A367">
            <v>3200105455</v>
          </cell>
          <cell r="B367">
            <v>3</v>
          </cell>
        </row>
        <row r="368">
          <cell r="A368">
            <v>3200105456</v>
          </cell>
          <cell r="B368">
            <v>0</v>
          </cell>
        </row>
        <row r="369">
          <cell r="A369">
            <v>3200105479</v>
          </cell>
          <cell r="B369">
            <v>2</v>
          </cell>
        </row>
        <row r="370">
          <cell r="A370">
            <v>3200105491</v>
          </cell>
          <cell r="B370">
            <v>1</v>
          </cell>
        </row>
        <row r="371">
          <cell r="A371">
            <v>3200105492</v>
          </cell>
          <cell r="B371">
            <v>0</v>
          </cell>
        </row>
        <row r="372">
          <cell r="A372">
            <v>3200105493</v>
          </cell>
          <cell r="B372">
            <v>0</v>
          </cell>
        </row>
        <row r="373">
          <cell r="A373">
            <v>3200105500</v>
          </cell>
          <cell r="B373">
            <v>0</v>
          </cell>
        </row>
        <row r="374">
          <cell r="A374">
            <v>3200105504</v>
          </cell>
          <cell r="B374">
            <v>0</v>
          </cell>
        </row>
        <row r="375">
          <cell r="A375">
            <v>3200105506</v>
          </cell>
          <cell r="B375">
            <v>0</v>
          </cell>
        </row>
        <row r="376">
          <cell r="A376">
            <v>3200105507</v>
          </cell>
          <cell r="B376">
            <v>0</v>
          </cell>
        </row>
        <row r="377">
          <cell r="A377">
            <v>3200105508</v>
          </cell>
          <cell r="B377">
            <v>0</v>
          </cell>
        </row>
        <row r="378">
          <cell r="A378">
            <v>3200105514</v>
          </cell>
          <cell r="B378">
            <v>0</v>
          </cell>
        </row>
        <row r="379">
          <cell r="A379">
            <v>3200105515</v>
          </cell>
          <cell r="B379">
            <v>2</v>
          </cell>
        </row>
        <row r="380">
          <cell r="A380">
            <v>3200105516</v>
          </cell>
          <cell r="B380">
            <v>1</v>
          </cell>
        </row>
        <row r="381">
          <cell r="A381">
            <v>3200105517</v>
          </cell>
          <cell r="B381">
            <v>0</v>
          </cell>
        </row>
        <row r="382">
          <cell r="A382">
            <v>3200105518</v>
          </cell>
          <cell r="B382">
            <v>0</v>
          </cell>
        </row>
        <row r="383">
          <cell r="A383">
            <v>3200105520</v>
          </cell>
          <cell r="B383">
            <v>0</v>
          </cell>
        </row>
        <row r="384">
          <cell r="A384">
            <v>3200105523</v>
          </cell>
          <cell r="B384">
            <v>0</v>
          </cell>
        </row>
        <row r="385">
          <cell r="A385">
            <v>3200105524</v>
          </cell>
          <cell r="B385">
            <v>0</v>
          </cell>
        </row>
        <row r="386">
          <cell r="A386">
            <v>3200105526</v>
          </cell>
          <cell r="B386">
            <v>0</v>
          </cell>
        </row>
        <row r="387">
          <cell r="A387">
            <v>3200105527</v>
          </cell>
          <cell r="B387">
            <v>0</v>
          </cell>
        </row>
        <row r="388">
          <cell r="A388">
            <v>3200105528</v>
          </cell>
          <cell r="B388">
            <v>0</v>
          </cell>
        </row>
        <row r="389">
          <cell r="A389">
            <v>3200105530</v>
          </cell>
          <cell r="B389">
            <v>4</v>
          </cell>
        </row>
        <row r="390">
          <cell r="A390">
            <v>3200105577</v>
          </cell>
          <cell r="B390">
            <v>1</v>
          </cell>
        </row>
        <row r="391">
          <cell r="A391">
            <v>3200105579</v>
          </cell>
          <cell r="B391">
            <v>6</v>
          </cell>
        </row>
        <row r="392">
          <cell r="A392">
            <v>3200105583</v>
          </cell>
          <cell r="B392">
            <v>0</v>
          </cell>
        </row>
        <row r="393">
          <cell r="A393">
            <v>3200105584</v>
          </cell>
          <cell r="B393">
            <v>1</v>
          </cell>
        </row>
        <row r="394">
          <cell r="A394">
            <v>3200105585</v>
          </cell>
          <cell r="B394">
            <v>0</v>
          </cell>
        </row>
        <row r="395">
          <cell r="A395">
            <v>3200105587</v>
          </cell>
          <cell r="B395">
            <v>5</v>
          </cell>
        </row>
        <row r="396">
          <cell r="A396">
            <v>3200105590</v>
          </cell>
          <cell r="B396">
            <v>4</v>
          </cell>
        </row>
        <row r="397">
          <cell r="A397">
            <v>3200105592</v>
          </cell>
          <cell r="B397">
            <v>0</v>
          </cell>
        </row>
        <row r="398">
          <cell r="A398">
            <v>3200105596</v>
          </cell>
          <cell r="B398">
            <v>0</v>
          </cell>
        </row>
        <row r="399">
          <cell r="A399">
            <v>3200105602</v>
          </cell>
          <cell r="B399">
            <v>0</v>
          </cell>
        </row>
        <row r="400">
          <cell r="A400">
            <v>3200105604</v>
          </cell>
          <cell r="B400">
            <v>4</v>
          </cell>
        </row>
        <row r="401">
          <cell r="A401">
            <v>3200105605</v>
          </cell>
          <cell r="B401">
            <v>3</v>
          </cell>
        </row>
        <row r="402">
          <cell r="A402">
            <v>3200105608</v>
          </cell>
          <cell r="B402">
            <v>2</v>
          </cell>
        </row>
        <row r="403">
          <cell r="A403">
            <v>3200105609</v>
          </cell>
          <cell r="B403">
            <v>0</v>
          </cell>
        </row>
        <row r="404">
          <cell r="A404">
            <v>3200105624</v>
          </cell>
          <cell r="B404">
            <v>0</v>
          </cell>
        </row>
        <row r="405">
          <cell r="A405">
            <v>3200105627</v>
          </cell>
          <cell r="B405">
            <v>2</v>
          </cell>
        </row>
        <row r="406">
          <cell r="A406">
            <v>3200105645</v>
          </cell>
          <cell r="B406">
            <v>2</v>
          </cell>
        </row>
        <row r="407">
          <cell r="A407">
            <v>3200105647</v>
          </cell>
          <cell r="B407">
            <v>0</v>
          </cell>
        </row>
        <row r="408">
          <cell r="A408">
            <v>3200105650</v>
          </cell>
          <cell r="B408">
            <v>1</v>
          </cell>
        </row>
        <row r="409">
          <cell r="A409">
            <v>3200105651</v>
          </cell>
          <cell r="B409">
            <v>0</v>
          </cell>
        </row>
        <row r="410">
          <cell r="A410">
            <v>3200105656</v>
          </cell>
          <cell r="B410">
            <v>0</v>
          </cell>
        </row>
        <row r="411">
          <cell r="A411">
            <v>3200105657</v>
          </cell>
          <cell r="B411">
            <v>1</v>
          </cell>
        </row>
        <row r="412">
          <cell r="A412">
            <v>3200105662</v>
          </cell>
          <cell r="B412">
            <v>0</v>
          </cell>
        </row>
        <row r="413">
          <cell r="A413">
            <v>3200105672</v>
          </cell>
          <cell r="B413">
            <v>0</v>
          </cell>
        </row>
        <row r="414">
          <cell r="A414">
            <v>3200105673</v>
          </cell>
          <cell r="B414">
            <v>1</v>
          </cell>
        </row>
        <row r="415">
          <cell r="A415">
            <v>3200105683</v>
          </cell>
          <cell r="B415">
            <v>4</v>
          </cell>
        </row>
        <row r="416">
          <cell r="A416">
            <v>3200105684</v>
          </cell>
          <cell r="B416">
            <v>0</v>
          </cell>
        </row>
        <row r="417">
          <cell r="A417">
            <v>3200105693</v>
          </cell>
          <cell r="B417">
            <v>4</v>
          </cell>
        </row>
        <row r="418">
          <cell r="A418">
            <v>3200105713</v>
          </cell>
          <cell r="B418">
            <v>2</v>
          </cell>
        </row>
        <row r="419">
          <cell r="A419">
            <v>3200105714</v>
          </cell>
          <cell r="B419">
            <v>0</v>
          </cell>
        </row>
        <row r="420">
          <cell r="A420">
            <v>3200105722</v>
          </cell>
          <cell r="B420">
            <v>1</v>
          </cell>
        </row>
        <row r="421">
          <cell r="A421">
            <v>3200105723</v>
          </cell>
          <cell r="B421">
            <v>0</v>
          </cell>
        </row>
        <row r="422">
          <cell r="A422">
            <v>3200105725</v>
          </cell>
          <cell r="B422">
            <v>0</v>
          </cell>
        </row>
        <row r="423">
          <cell r="A423">
            <v>3200105728</v>
          </cell>
          <cell r="B423">
            <v>0</v>
          </cell>
        </row>
        <row r="424">
          <cell r="A424">
            <v>3200105733</v>
          </cell>
          <cell r="B424">
            <v>4</v>
          </cell>
        </row>
        <row r="425">
          <cell r="A425">
            <v>3200105735</v>
          </cell>
          <cell r="B425">
            <v>0</v>
          </cell>
        </row>
        <row r="426">
          <cell r="A426">
            <v>3200105748</v>
          </cell>
          <cell r="B426">
            <v>3</v>
          </cell>
        </row>
        <row r="427">
          <cell r="A427">
            <v>3200105762</v>
          </cell>
          <cell r="B427">
            <v>2</v>
          </cell>
        </row>
        <row r="428">
          <cell r="A428">
            <v>3200105783</v>
          </cell>
          <cell r="B428">
            <v>0</v>
          </cell>
        </row>
        <row r="429">
          <cell r="A429">
            <v>3200105786</v>
          </cell>
          <cell r="B429">
            <v>0</v>
          </cell>
        </row>
        <row r="430">
          <cell r="A430">
            <v>3200105791</v>
          </cell>
          <cell r="B430">
            <v>3</v>
          </cell>
        </row>
        <row r="431">
          <cell r="A431">
            <v>3200105793</v>
          </cell>
          <cell r="B431">
            <v>4</v>
          </cell>
        </row>
        <row r="432">
          <cell r="A432">
            <v>3200105796</v>
          </cell>
          <cell r="B432">
            <v>0</v>
          </cell>
        </row>
        <row r="433">
          <cell r="A433">
            <v>3200105799</v>
          </cell>
          <cell r="B433">
            <v>1</v>
          </cell>
        </row>
        <row r="434">
          <cell r="A434">
            <v>3200105804</v>
          </cell>
          <cell r="B434">
            <v>0</v>
          </cell>
        </row>
        <row r="435">
          <cell r="A435">
            <v>3200105805</v>
          </cell>
          <cell r="B435">
            <v>0</v>
          </cell>
        </row>
        <row r="436">
          <cell r="A436">
            <v>3200105822</v>
          </cell>
          <cell r="B436">
            <v>0</v>
          </cell>
        </row>
        <row r="437">
          <cell r="A437">
            <v>3200105827</v>
          </cell>
          <cell r="B437">
            <v>0</v>
          </cell>
        </row>
        <row r="438">
          <cell r="A438">
            <v>3200105834</v>
          </cell>
          <cell r="B438">
            <v>4</v>
          </cell>
        </row>
        <row r="439">
          <cell r="A439">
            <v>3200105838</v>
          </cell>
          <cell r="B439">
            <v>0</v>
          </cell>
        </row>
        <row r="440">
          <cell r="A440">
            <v>3200105841</v>
          </cell>
          <cell r="B440">
            <v>0</v>
          </cell>
        </row>
        <row r="441">
          <cell r="A441">
            <v>3200105842</v>
          </cell>
          <cell r="B441">
            <v>6</v>
          </cell>
        </row>
        <row r="442">
          <cell r="A442">
            <v>3200105843</v>
          </cell>
          <cell r="B442">
            <v>0</v>
          </cell>
        </row>
        <row r="443">
          <cell r="A443">
            <v>3200105848</v>
          </cell>
          <cell r="B443">
            <v>0</v>
          </cell>
        </row>
        <row r="444">
          <cell r="A444">
            <v>3200105849</v>
          </cell>
          <cell r="B444">
            <v>5</v>
          </cell>
        </row>
        <row r="445">
          <cell r="A445">
            <v>3200105850</v>
          </cell>
          <cell r="B445">
            <v>0</v>
          </cell>
        </row>
        <row r="446">
          <cell r="A446">
            <v>3200105852</v>
          </cell>
          <cell r="B446">
            <v>0</v>
          </cell>
        </row>
        <row r="447">
          <cell r="A447">
            <v>3200105858</v>
          </cell>
          <cell r="B447">
            <v>2</v>
          </cell>
        </row>
        <row r="448">
          <cell r="A448">
            <v>3200105859</v>
          </cell>
          <cell r="B448">
            <v>4</v>
          </cell>
        </row>
        <row r="449">
          <cell r="A449">
            <v>3200105867</v>
          </cell>
          <cell r="B449">
            <v>0</v>
          </cell>
        </row>
        <row r="450">
          <cell r="A450">
            <v>3200105870</v>
          </cell>
          <cell r="B450">
            <v>2</v>
          </cell>
        </row>
        <row r="451">
          <cell r="A451">
            <v>3200105873</v>
          </cell>
          <cell r="B451">
            <v>7</v>
          </cell>
        </row>
        <row r="452">
          <cell r="A452">
            <v>3200105874</v>
          </cell>
          <cell r="B452">
            <v>0</v>
          </cell>
        </row>
        <row r="453">
          <cell r="A453">
            <v>3200105876</v>
          </cell>
          <cell r="B453">
            <v>2</v>
          </cell>
        </row>
        <row r="454">
          <cell r="A454">
            <v>3200105912</v>
          </cell>
          <cell r="B454">
            <v>1</v>
          </cell>
        </row>
        <row r="455">
          <cell r="A455">
            <v>3200105914</v>
          </cell>
          <cell r="B455">
            <v>1</v>
          </cell>
        </row>
        <row r="456">
          <cell r="A456">
            <v>3200105916</v>
          </cell>
          <cell r="B456">
            <v>0</v>
          </cell>
        </row>
        <row r="457">
          <cell r="A457">
            <v>3200105920</v>
          </cell>
          <cell r="B457">
            <v>0</v>
          </cell>
        </row>
        <row r="458">
          <cell r="A458">
            <v>3200105926</v>
          </cell>
          <cell r="B458">
            <v>0</v>
          </cell>
        </row>
        <row r="459">
          <cell r="A459">
            <v>3200105933</v>
          </cell>
          <cell r="B459">
            <v>0</v>
          </cell>
        </row>
        <row r="460">
          <cell r="A460">
            <v>3200105935</v>
          </cell>
          <cell r="B460">
            <v>2</v>
          </cell>
        </row>
        <row r="461">
          <cell r="A461">
            <v>3200105938</v>
          </cell>
          <cell r="B461">
            <v>1</v>
          </cell>
        </row>
        <row r="462">
          <cell r="A462">
            <v>3200105944</v>
          </cell>
          <cell r="B462">
            <v>0</v>
          </cell>
        </row>
        <row r="463">
          <cell r="A463">
            <v>3200105948</v>
          </cell>
          <cell r="B463">
            <v>4</v>
          </cell>
        </row>
        <row r="464">
          <cell r="A464">
            <v>3200105949</v>
          </cell>
          <cell r="B464">
            <v>1</v>
          </cell>
        </row>
        <row r="465">
          <cell r="A465">
            <v>3200105950</v>
          </cell>
          <cell r="B465">
            <v>0</v>
          </cell>
        </row>
        <row r="466">
          <cell r="A466">
            <v>3200105987</v>
          </cell>
          <cell r="B466">
            <v>2</v>
          </cell>
        </row>
        <row r="467">
          <cell r="A467">
            <v>3200105991</v>
          </cell>
          <cell r="B467">
            <v>0</v>
          </cell>
        </row>
        <row r="468">
          <cell r="A468">
            <v>3200105994</v>
          </cell>
          <cell r="B468">
            <v>1</v>
          </cell>
        </row>
        <row r="469">
          <cell r="A469">
            <v>3200106009</v>
          </cell>
          <cell r="B469">
            <v>0</v>
          </cell>
        </row>
        <row r="470">
          <cell r="A470">
            <v>3200106024</v>
          </cell>
          <cell r="B470">
            <v>0</v>
          </cell>
        </row>
        <row r="471">
          <cell r="A471">
            <v>3200106033</v>
          </cell>
          <cell r="B471">
            <v>0</v>
          </cell>
        </row>
        <row r="472">
          <cell r="A472">
            <v>3200106039</v>
          </cell>
          <cell r="B472">
            <v>2</v>
          </cell>
        </row>
        <row r="473">
          <cell r="A473">
            <v>3200106040</v>
          </cell>
          <cell r="B473">
            <v>0</v>
          </cell>
        </row>
        <row r="474">
          <cell r="A474">
            <v>3200106063</v>
          </cell>
          <cell r="B474">
            <v>1</v>
          </cell>
        </row>
        <row r="475">
          <cell r="A475">
            <v>3200106070</v>
          </cell>
          <cell r="B475">
            <v>1</v>
          </cell>
        </row>
        <row r="476">
          <cell r="A476">
            <v>3200106071</v>
          </cell>
          <cell r="B476">
            <v>1</v>
          </cell>
        </row>
        <row r="477">
          <cell r="A477">
            <v>3200106072</v>
          </cell>
          <cell r="B477">
            <v>2</v>
          </cell>
        </row>
        <row r="478">
          <cell r="A478">
            <v>3200106076</v>
          </cell>
          <cell r="B478">
            <v>3</v>
          </cell>
        </row>
        <row r="479">
          <cell r="A479">
            <v>3200106079</v>
          </cell>
          <cell r="B479">
            <v>1</v>
          </cell>
        </row>
        <row r="480">
          <cell r="A480">
            <v>3200106080</v>
          </cell>
          <cell r="B480">
            <v>0</v>
          </cell>
        </row>
        <row r="481">
          <cell r="A481">
            <v>3200106082</v>
          </cell>
          <cell r="B481">
            <v>0</v>
          </cell>
        </row>
        <row r="482">
          <cell r="A482">
            <v>3200106086</v>
          </cell>
          <cell r="B482">
            <v>1</v>
          </cell>
        </row>
        <row r="483">
          <cell r="A483">
            <v>3200106093</v>
          </cell>
          <cell r="B483">
            <v>0</v>
          </cell>
        </row>
        <row r="484">
          <cell r="A484">
            <v>3200106096</v>
          </cell>
          <cell r="B484">
            <v>1</v>
          </cell>
        </row>
        <row r="485">
          <cell r="A485">
            <v>3200106097</v>
          </cell>
          <cell r="B485">
            <v>4</v>
          </cell>
        </row>
        <row r="486">
          <cell r="A486">
            <v>3200106099</v>
          </cell>
          <cell r="B486">
            <v>0</v>
          </cell>
        </row>
        <row r="487">
          <cell r="A487">
            <v>3200106100</v>
          </cell>
          <cell r="B487">
            <v>0</v>
          </cell>
        </row>
        <row r="488">
          <cell r="A488">
            <v>3200106238</v>
          </cell>
          <cell r="B488">
            <v>8</v>
          </cell>
        </row>
        <row r="489">
          <cell r="A489">
            <v>3200106249</v>
          </cell>
          <cell r="B489">
            <v>0</v>
          </cell>
        </row>
        <row r="490">
          <cell r="A490">
            <v>3200106251</v>
          </cell>
          <cell r="B490">
            <v>0</v>
          </cell>
        </row>
        <row r="491">
          <cell r="A491">
            <v>3200106261</v>
          </cell>
          <cell r="B491">
            <v>0</v>
          </cell>
        </row>
        <row r="492">
          <cell r="A492">
            <v>3200106263</v>
          </cell>
          <cell r="B492">
            <v>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视频会议通话详单"/>
    </sheetNames>
    <sheetDataSet>
      <sheetData sheetId="0" refreshError="1">
        <row r="32">
          <cell r="A32" t="str">
            <v>刘禹骏</v>
          </cell>
        </row>
        <row r="34">
          <cell r="A34" t="str">
            <v>周佳诚</v>
          </cell>
        </row>
        <row r="35">
          <cell r="A35" t="str">
            <v>张简</v>
          </cell>
        </row>
        <row r="36">
          <cell r="A36" t="str">
            <v>陈梦奇</v>
          </cell>
        </row>
        <row r="37">
          <cell r="A37" t="str">
            <v>程子浩</v>
          </cell>
        </row>
        <row r="38">
          <cell r="A38" t="str">
            <v>曹咏雄</v>
          </cell>
        </row>
        <row r="39">
          <cell r="A39" t="str">
            <v>巧克力灰熊</v>
          </cell>
        </row>
        <row r="40">
          <cell r="A40" t="str">
            <v>彭浩源</v>
          </cell>
        </row>
        <row r="41">
          <cell r="A41" t="str">
            <v>李怡辰</v>
          </cell>
        </row>
        <row r="42">
          <cell r="A42" t="str">
            <v>王项煜</v>
          </cell>
        </row>
        <row r="43">
          <cell r="A43" t="str">
            <v>江来</v>
          </cell>
        </row>
        <row r="44">
          <cell r="A44" t="str">
            <v>刘俊麟</v>
          </cell>
        </row>
        <row r="45">
          <cell r="A45" t="str">
            <v>马涵柘</v>
          </cell>
        </row>
        <row r="46">
          <cell r="A46" t="str">
            <v>何昊阳</v>
          </cell>
        </row>
        <row r="47">
          <cell r="A47" t="str">
            <v>田雨儒</v>
          </cell>
        </row>
        <row r="48">
          <cell r="A48" t="str">
            <v>邱腾跃</v>
          </cell>
        </row>
        <row r="49">
          <cell r="A49" t="str">
            <v>陈顺儿</v>
          </cell>
        </row>
        <row r="50">
          <cell r="A50" t="str">
            <v>孙正男</v>
          </cell>
        </row>
        <row r="51">
          <cell r="A51" t="str">
            <v>杨泽平</v>
          </cell>
        </row>
        <row r="52">
          <cell r="A52" t="str">
            <v>林祖鸿</v>
          </cell>
        </row>
        <row r="53">
          <cell r="A53" t="str">
            <v>张会冉</v>
          </cell>
        </row>
        <row r="54">
          <cell r="A54" t="str">
            <v>刘子安</v>
          </cell>
        </row>
        <row r="55">
          <cell r="A55" t="str">
            <v>吴彤</v>
          </cell>
        </row>
        <row r="56">
          <cell r="A56" t="str">
            <v>肖航</v>
          </cell>
        </row>
        <row r="57">
          <cell r="A57" t="str">
            <v>李业彤</v>
          </cell>
        </row>
        <row r="58">
          <cell r="A58" t="str">
            <v>王心雨</v>
          </cell>
        </row>
        <row r="59">
          <cell r="A59" t="str">
            <v>赵春晖</v>
          </cell>
        </row>
        <row r="60">
          <cell r="A60" t="str">
            <v>王紫旭</v>
          </cell>
        </row>
        <row r="61">
          <cell r="A61" t="str">
            <v>赵健程</v>
          </cell>
        </row>
        <row r="62">
          <cell r="A62" t="str">
            <v>陈天笑</v>
          </cell>
        </row>
        <row r="63">
          <cell r="A63" t="str">
            <v>张世同</v>
          </cell>
        </row>
        <row r="64">
          <cell r="A64" t="str">
            <v>张鼎鼎</v>
          </cell>
        </row>
        <row r="65">
          <cell r="A65" t="str">
            <v>唐家诚</v>
          </cell>
        </row>
        <row r="66">
          <cell r="A66" t="str">
            <v>杨雨涵</v>
          </cell>
        </row>
        <row r="67">
          <cell r="A67" t="str">
            <v>周也然</v>
          </cell>
        </row>
        <row r="68">
          <cell r="A68" t="str">
            <v>汤晟楠</v>
          </cell>
        </row>
        <row r="69">
          <cell r="A69" t="str">
            <v>朱凯</v>
          </cell>
        </row>
        <row r="70">
          <cell r="A70" t="str">
            <v>温一书</v>
          </cell>
        </row>
        <row r="71">
          <cell r="A71" t="str">
            <v>许濮玺</v>
          </cell>
        </row>
        <row r="72">
          <cell r="A72" t="str">
            <v>李有为</v>
          </cell>
        </row>
        <row r="73">
          <cell r="A73" t="str">
            <v>张帅辰</v>
          </cell>
        </row>
        <row r="74">
          <cell r="A74" t="str">
            <v>刘尚坤(Esther)</v>
          </cell>
        </row>
        <row r="75">
          <cell r="A75" t="str">
            <v>万瑞铠</v>
          </cell>
        </row>
        <row r="76">
          <cell r="A76" t="str">
            <v>王多维</v>
          </cell>
        </row>
        <row r="77">
          <cell r="A77" t="str">
            <v>盛其然</v>
          </cell>
        </row>
        <row r="78">
          <cell r="A78" t="str">
            <v>黄祥钞</v>
          </cell>
        </row>
        <row r="79">
          <cell r="A79" t="str">
            <v>王彦程</v>
          </cell>
        </row>
        <row r="80">
          <cell r="A80" t="str">
            <v>侯旭东</v>
          </cell>
        </row>
        <row r="81">
          <cell r="A81" t="str">
            <v>叶梓</v>
          </cell>
        </row>
        <row r="82">
          <cell r="A82" t="str">
            <v>李哲宇</v>
          </cell>
        </row>
        <row r="83">
          <cell r="A83" t="str">
            <v>王国兴</v>
          </cell>
        </row>
        <row r="84">
          <cell r="A84" t="str">
            <v>石景元</v>
          </cell>
        </row>
        <row r="85">
          <cell r="A85" t="str">
            <v>末荼Mo_Tu</v>
          </cell>
        </row>
        <row r="86">
          <cell r="A86" t="str">
            <v>邵可乐</v>
          </cell>
        </row>
        <row r="87">
          <cell r="A87" t="str">
            <v>茹腾驹</v>
          </cell>
        </row>
        <row r="88">
          <cell r="A88" t="str">
            <v>马子敏</v>
          </cell>
        </row>
        <row r="89">
          <cell r="A89" t="str">
            <v>常海颖</v>
          </cell>
        </row>
        <row r="90">
          <cell r="A90" t="str">
            <v>王泽亮</v>
          </cell>
        </row>
        <row r="91">
          <cell r="A91" t="str">
            <v>王俊杰</v>
          </cell>
        </row>
        <row r="92">
          <cell r="A92" t="str">
            <v>李丰克</v>
          </cell>
        </row>
        <row r="93">
          <cell r="A93" t="str">
            <v>朱德炜</v>
          </cell>
        </row>
        <row r="94">
          <cell r="A94" t="str">
            <v>邓博宁</v>
          </cell>
        </row>
        <row r="95">
          <cell r="A95" t="str">
            <v>姜自冲</v>
          </cell>
        </row>
        <row r="96">
          <cell r="A96" t="str">
            <v>杨思诚</v>
          </cell>
        </row>
        <row r="97">
          <cell r="A97" t="str">
            <v>邓浩然</v>
          </cell>
        </row>
        <row r="98">
          <cell r="A98" t="str">
            <v>余纯主</v>
          </cell>
        </row>
        <row r="99">
          <cell r="A99" t="str">
            <v>张霡</v>
          </cell>
        </row>
        <row r="100">
          <cell r="A100" t="str">
            <v>戴伟</v>
          </cell>
        </row>
        <row r="101">
          <cell r="A101" t="str">
            <v>李文钧</v>
          </cell>
        </row>
        <row r="102">
          <cell r="A102" t="str">
            <v>吴俊</v>
          </cell>
        </row>
        <row r="103">
          <cell r="A103" t="str">
            <v>鞠正阳™</v>
          </cell>
        </row>
        <row r="104">
          <cell r="A104" t="str">
            <v>李子曦</v>
          </cell>
        </row>
        <row r="105">
          <cell r="A105" t="str">
            <v>韩箫</v>
          </cell>
        </row>
        <row r="106">
          <cell r="A106" t="str">
            <v>胡晨骁</v>
          </cell>
        </row>
        <row r="107">
          <cell r="A107" t="str">
            <v>马钰菲</v>
          </cell>
        </row>
        <row r="108">
          <cell r="A108" t="str">
            <v>李嘉哲</v>
          </cell>
        </row>
        <row r="109">
          <cell r="A109" t="str">
            <v>付浩然</v>
          </cell>
        </row>
        <row r="110">
          <cell r="A110" t="str">
            <v>欧阳光</v>
          </cell>
        </row>
        <row r="111">
          <cell r="A111" t="str">
            <v>安亦帆</v>
          </cell>
        </row>
        <row r="112">
          <cell r="A112" t="str">
            <v>陈国靖</v>
          </cell>
        </row>
        <row r="113">
          <cell r="A113" t="str">
            <v>戚少商</v>
          </cell>
        </row>
        <row r="114">
          <cell r="A114" t="str">
            <v>陈殊杭</v>
          </cell>
        </row>
        <row r="115">
          <cell r="A115" t="str">
            <v>雪儿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熊奕韬</v>
          </cell>
        </row>
        <row r="12">
          <cell r="A12" t="str">
            <v>戴承江</v>
          </cell>
        </row>
        <row r="13">
          <cell r="A13" t="str">
            <v>夏瑜程</v>
          </cell>
        </row>
        <row r="14">
          <cell r="A14" t="str">
            <v>顾丁宁</v>
          </cell>
        </row>
        <row r="15">
          <cell r="A15" t="str">
            <v>付逸飞</v>
          </cell>
        </row>
        <row r="16">
          <cell r="A16" t="str">
            <v>靳艺骁</v>
          </cell>
        </row>
        <row r="17">
          <cell r="A17" t="str">
            <v>朱立栋</v>
          </cell>
        </row>
        <row r="18">
          <cell r="A18" t="str">
            <v>韩林昊</v>
          </cell>
        </row>
        <row r="19">
          <cell r="A19" t="str">
            <v>任竑毅</v>
          </cell>
        </row>
        <row r="20">
          <cell r="A20" t="str">
            <v>沈易可</v>
          </cell>
        </row>
        <row r="21">
          <cell r="A21" t="str">
            <v>姚之豪</v>
          </cell>
        </row>
        <row r="22">
          <cell r="A22" t="str">
            <v>金琦</v>
          </cell>
        </row>
        <row r="23">
          <cell r="A23" t="str">
            <v>张简</v>
          </cell>
        </row>
        <row r="24">
          <cell r="A24" t="str">
            <v>彭一珉</v>
          </cell>
        </row>
        <row r="25">
          <cell r="A25" t="str">
            <v>崔哲珺</v>
          </cell>
        </row>
        <row r="26">
          <cell r="A26" t="str">
            <v>袁昊</v>
          </cell>
        </row>
        <row r="27">
          <cell r="A27" t="str">
            <v>马荣泽</v>
          </cell>
        </row>
        <row r="28">
          <cell r="A28" t="str">
            <v>陈思帆</v>
          </cell>
        </row>
        <row r="29">
          <cell r="A29" t="str">
            <v>汤坤逸</v>
          </cell>
        </row>
        <row r="30">
          <cell r="A30" t="str">
            <v>王彦程</v>
          </cell>
        </row>
        <row r="31">
          <cell r="A31" t="str">
            <v>茹腾驹</v>
          </cell>
        </row>
        <row r="32">
          <cell r="A32" t="str">
            <v>连伟童</v>
          </cell>
        </row>
        <row r="33">
          <cell r="A33" t="str">
            <v>孟令祎</v>
          </cell>
        </row>
        <row r="34">
          <cell r="A34" t="str">
            <v>方辰</v>
          </cell>
        </row>
        <row r="35">
          <cell r="A35" t="str">
            <v>刘浩宇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创新创业宣讲"/>
    </sheetNames>
    <sheetDataSet>
      <sheetData sheetId="0" refreshError="1">
        <row r="17">
          <cell r="E17" t="str">
            <v>楼元浩</v>
          </cell>
        </row>
        <row r="18">
          <cell r="E18" t="str">
            <v>李蔚然</v>
          </cell>
        </row>
        <row r="19">
          <cell r="E19" t="str">
            <v>曾媛</v>
          </cell>
        </row>
        <row r="20">
          <cell r="E20" t="str">
            <v>姚欣岳</v>
          </cell>
        </row>
        <row r="21">
          <cell r="E21" t="str">
            <v>陈若涵</v>
          </cell>
        </row>
        <row r="22">
          <cell r="E22" t="str">
            <v>潘宇森</v>
          </cell>
        </row>
        <row r="23">
          <cell r="E23" t="str">
            <v>胡妍曦</v>
          </cell>
        </row>
        <row r="24">
          <cell r="E24" t="str">
            <v>薛盛楠</v>
          </cell>
        </row>
        <row r="25">
          <cell r="E25" t="str">
            <v>董佳泽</v>
          </cell>
        </row>
        <row r="26">
          <cell r="E26" t="str">
            <v>王语祯</v>
          </cell>
        </row>
        <row r="27">
          <cell r="E27" t="str">
            <v>吕函</v>
          </cell>
        </row>
        <row r="28">
          <cell r="E28" t="str">
            <v>王率</v>
          </cell>
        </row>
        <row r="29">
          <cell r="E29" t="str">
            <v>姚之豪</v>
          </cell>
        </row>
        <row r="30">
          <cell r="E30" t="str">
            <v>李有为</v>
          </cell>
        </row>
        <row r="31">
          <cell r="E31" t="str">
            <v>高梓皓</v>
          </cell>
        </row>
        <row r="32">
          <cell r="E32" t="str">
            <v>曹师宣</v>
          </cell>
        </row>
        <row r="39">
          <cell r="E39" t="str">
            <v>王佳乐</v>
          </cell>
        </row>
        <row r="40">
          <cell r="E40" t="str">
            <v>崔哲珺</v>
          </cell>
        </row>
        <row r="41">
          <cell r="E41" t="str">
            <v>田雨儒</v>
          </cell>
        </row>
        <row r="42">
          <cell r="E42" t="str">
            <v>王哲雄</v>
          </cell>
        </row>
        <row r="43">
          <cell r="E43" t="str">
            <v>张智友</v>
          </cell>
        </row>
        <row r="44">
          <cell r="E44" t="str">
            <v>何宇航</v>
          </cell>
        </row>
        <row r="45">
          <cell r="E45" t="str">
            <v>张恒志</v>
          </cell>
        </row>
        <row r="46">
          <cell r="E46" t="str">
            <v>张汶涛</v>
          </cell>
        </row>
        <row r="47">
          <cell r="E47" t="str">
            <v>冯资博</v>
          </cell>
        </row>
        <row r="48">
          <cell r="E48" t="str">
            <v>陈思帆</v>
          </cell>
        </row>
        <row r="49">
          <cell r="E49" t="str">
            <v>宋亦非</v>
          </cell>
        </row>
        <row r="50">
          <cell r="E50" t="str">
            <v>杜永日</v>
          </cell>
        </row>
        <row r="51">
          <cell r="E51" t="str">
            <v>江来</v>
          </cell>
        </row>
        <row r="52">
          <cell r="E52" t="str">
            <v>苏一腾</v>
          </cell>
        </row>
        <row r="53">
          <cell r="E53" t="str">
            <v>黄祥钞</v>
          </cell>
        </row>
        <row r="54">
          <cell r="E54" t="str">
            <v>邓博宁</v>
          </cell>
        </row>
        <row r="55">
          <cell r="E55" t="str">
            <v>张会冉</v>
          </cell>
        </row>
        <row r="56">
          <cell r="E56" t="str">
            <v>毛广凡</v>
          </cell>
        </row>
        <row r="57">
          <cell r="E57" t="str">
            <v>邓皓文</v>
          </cell>
        </row>
        <row r="58">
          <cell r="E58" t="str">
            <v>杨哲</v>
          </cell>
        </row>
        <row r="59">
          <cell r="E59" t="str">
            <v>鲁贤博</v>
          </cell>
        </row>
        <row r="60">
          <cell r="E60" t="str">
            <v>吴梓非</v>
          </cell>
        </row>
        <row r="61">
          <cell r="E61" t="str">
            <v>李一鸣</v>
          </cell>
        </row>
        <row r="62">
          <cell r="E62" t="str">
            <v>孟令祎</v>
          </cell>
        </row>
        <row r="63">
          <cell r="E63" t="str">
            <v>王彦程</v>
          </cell>
        </row>
        <row r="64">
          <cell r="E64" t="str">
            <v>李周健</v>
          </cell>
        </row>
        <row r="71">
          <cell r="E71" t="str">
            <v>郭徐文喆</v>
          </cell>
        </row>
        <row r="72">
          <cell r="E72" t="str">
            <v>夏裕诚</v>
          </cell>
        </row>
        <row r="73">
          <cell r="E73" t="str">
            <v>连伟童</v>
          </cell>
        </row>
        <row r="74">
          <cell r="E74" t="str">
            <v>付焕然</v>
          </cell>
        </row>
        <row r="75">
          <cell r="E75" t="str">
            <v>陈宏亮</v>
          </cell>
        </row>
        <row r="76">
          <cell r="E76" t="str">
            <v>吴禹燃</v>
          </cell>
        </row>
        <row r="77">
          <cell r="E77" t="str">
            <v>张霡</v>
          </cell>
        </row>
        <row r="78">
          <cell r="E78" t="str">
            <v>李嘉哲</v>
          </cell>
        </row>
        <row r="79">
          <cell r="E79" t="str">
            <v>彭浩源</v>
          </cell>
        </row>
        <row r="80">
          <cell r="E80" t="str">
            <v>范浩然</v>
          </cell>
        </row>
        <row r="81">
          <cell r="E81" t="str">
            <v>杨东申</v>
          </cell>
        </row>
        <row r="82">
          <cell r="E82" t="str">
            <v>王德茂</v>
          </cell>
        </row>
        <row r="83">
          <cell r="E83" t="str">
            <v>许锴航</v>
          </cell>
        </row>
        <row r="84">
          <cell r="E84" t="str">
            <v>钟逍逸</v>
          </cell>
        </row>
        <row r="85">
          <cell r="E85" t="str">
            <v>沈玏</v>
          </cell>
        </row>
        <row r="86">
          <cell r="E86" t="str">
            <v>邹克非</v>
          </cell>
        </row>
        <row r="87">
          <cell r="E87" t="str">
            <v>王励劼</v>
          </cell>
        </row>
        <row r="88">
          <cell r="E88" t="str">
            <v>刘政成</v>
          </cell>
        </row>
        <row r="89">
          <cell r="E89" t="str">
            <v>盛其然</v>
          </cell>
        </row>
        <row r="90">
          <cell r="E90" t="str">
            <v>唐家诚</v>
          </cell>
        </row>
        <row r="91">
          <cell r="E91" t="str">
            <v>章翰宇</v>
          </cell>
        </row>
        <row r="92">
          <cell r="E92" t="str">
            <v>周仙乐</v>
          </cell>
        </row>
        <row r="93">
          <cell r="E93" t="str">
            <v>李业彤</v>
          </cell>
        </row>
        <row r="94">
          <cell r="E94" t="str">
            <v>王诗情</v>
          </cell>
        </row>
        <row r="95">
          <cell r="E95" t="str">
            <v>杨佳昕</v>
          </cell>
        </row>
        <row r="96">
          <cell r="E96" t="str">
            <v>王泽亮</v>
          </cell>
        </row>
        <row r="103">
          <cell r="E103" t="str">
            <v>温一书</v>
          </cell>
        </row>
        <row r="104">
          <cell r="E104" t="str">
            <v>李哲宇</v>
          </cell>
        </row>
        <row r="105">
          <cell r="E105" t="str">
            <v>吴承远</v>
          </cell>
        </row>
        <row r="106">
          <cell r="E106" t="str">
            <v>王家轩</v>
          </cell>
        </row>
        <row r="107">
          <cell r="E107" t="str">
            <v>钟浩</v>
          </cell>
        </row>
        <row r="108">
          <cell r="E108" t="str">
            <v>茹腾驹</v>
          </cell>
        </row>
        <row r="109">
          <cell r="E109" t="str">
            <v>徐宇轩</v>
          </cell>
        </row>
        <row r="110">
          <cell r="E110" t="str">
            <v>喻晨阳</v>
          </cell>
        </row>
        <row r="111">
          <cell r="E111" t="str">
            <v>范宇心</v>
          </cell>
        </row>
        <row r="112">
          <cell r="E112" t="str">
            <v>高天健</v>
          </cell>
        </row>
        <row r="113">
          <cell r="E113" t="str">
            <v>袁一鸣</v>
          </cell>
        </row>
        <row r="114">
          <cell r="E114" t="str">
            <v>侯旭东</v>
          </cell>
        </row>
        <row r="115">
          <cell r="E115" t="str">
            <v>刘浩宇</v>
          </cell>
        </row>
        <row r="116">
          <cell r="E116" t="str">
            <v>程万涵</v>
          </cell>
        </row>
        <row r="117">
          <cell r="E117" t="str">
            <v>吴俊</v>
          </cell>
        </row>
        <row r="118">
          <cell r="E118" t="str">
            <v>赵春晖</v>
          </cell>
        </row>
        <row r="119">
          <cell r="E119" t="str">
            <v>熊奕韬</v>
          </cell>
        </row>
        <row r="120">
          <cell r="E120" t="str">
            <v>安博源</v>
          </cell>
        </row>
        <row r="121">
          <cell r="E121" t="str">
            <v>周也然</v>
          </cell>
        </row>
        <row r="122">
          <cell r="E122" t="str">
            <v>马铭卓</v>
          </cell>
        </row>
        <row r="123">
          <cell r="E123" t="str">
            <v>顾丁宁</v>
          </cell>
        </row>
        <row r="124">
          <cell r="E124" t="str">
            <v>肖煜航</v>
          </cell>
        </row>
        <row r="125">
          <cell r="E125" t="str">
            <v>李墨凝</v>
          </cell>
        </row>
        <row r="126">
          <cell r="E126" t="str">
            <v>马荣泽</v>
          </cell>
        </row>
        <row r="127">
          <cell r="E127" t="str">
            <v>叶宗雳</v>
          </cell>
        </row>
        <row r="128">
          <cell r="E128" t="str">
            <v>蒋钱铖</v>
          </cell>
        </row>
        <row r="135">
          <cell r="E135" t="str">
            <v>陈天然</v>
          </cell>
        </row>
        <row r="136">
          <cell r="E136" t="e">
            <v>#N/A</v>
          </cell>
        </row>
        <row r="137">
          <cell r="E137" t="e">
            <v>#N/A</v>
          </cell>
        </row>
        <row r="138">
          <cell r="E138" t="e">
            <v>#N/A</v>
          </cell>
        </row>
        <row r="140">
          <cell r="E140" t="str">
            <v>林芳龄</v>
          </cell>
        </row>
        <row r="141">
          <cell r="E141" t="str">
            <v>宋书涵</v>
          </cell>
        </row>
        <row r="142">
          <cell r="E142" t="str">
            <v>邵可乐</v>
          </cell>
        </row>
        <row r="143">
          <cell r="E143" t="str">
            <v>卢天悦</v>
          </cell>
        </row>
        <row r="144">
          <cell r="E144" t="str">
            <v>俞辰亮</v>
          </cell>
        </row>
        <row r="145">
          <cell r="E145" t="str">
            <v>刘俊麟</v>
          </cell>
        </row>
        <row r="146">
          <cell r="E146" t="str">
            <v>王帅淇</v>
          </cell>
        </row>
        <row r="147">
          <cell r="E147" t="str">
            <v>贾岩岩</v>
          </cell>
        </row>
        <row r="148">
          <cell r="E148" t="str">
            <v>赵伟</v>
          </cell>
        </row>
        <row r="149">
          <cell r="E149" t="str">
            <v>殷子涵</v>
          </cell>
        </row>
        <row r="150">
          <cell r="E150" t="str">
            <v>杨棂柃</v>
          </cell>
        </row>
        <row r="151">
          <cell r="E151" t="str">
            <v>刘炜</v>
          </cell>
        </row>
        <row r="152">
          <cell r="E152" t="str">
            <v>杜文远</v>
          </cell>
        </row>
        <row r="153">
          <cell r="E153" t="str">
            <v>郑乔瑜</v>
          </cell>
        </row>
        <row r="154">
          <cell r="E154" t="str">
            <v>包俊毅</v>
          </cell>
        </row>
        <row r="155">
          <cell r="E155" t="str">
            <v>姜自冲</v>
          </cell>
        </row>
        <row r="156">
          <cell r="E156" t="str">
            <v>金子坚</v>
          </cell>
        </row>
        <row r="157">
          <cell r="E157" t="str">
            <v>李俊粤</v>
          </cell>
        </row>
        <row r="158">
          <cell r="E158" t="str">
            <v>安亦帆</v>
          </cell>
        </row>
        <row r="159">
          <cell r="E159" t="str">
            <v>林沁怡</v>
          </cell>
        </row>
        <row r="160">
          <cell r="E160" t="str">
            <v>张简</v>
          </cell>
        </row>
        <row r="161">
          <cell r="E161" t="str">
            <v>田丰</v>
          </cell>
        </row>
        <row r="162">
          <cell r="E162" t="str">
            <v>赵文镇</v>
          </cell>
        </row>
        <row r="163">
          <cell r="E163" t="str">
            <v>王玉泷</v>
          </cell>
        </row>
        <row r="164">
          <cell r="E164" t="str">
            <v>程嵩凯</v>
          </cell>
        </row>
        <row r="165">
          <cell r="E165" t="str">
            <v>董思妤</v>
          </cell>
        </row>
        <row r="166">
          <cell r="E166" t="str">
            <v>孔莫</v>
          </cell>
        </row>
        <row r="167">
          <cell r="E167" t="str">
            <v>陈奕兆</v>
          </cell>
        </row>
        <row r="168">
          <cell r="E168" t="str">
            <v>郭家鑫</v>
          </cell>
        </row>
        <row r="169">
          <cell r="E169" t="str">
            <v>齐延晖</v>
          </cell>
        </row>
        <row r="170">
          <cell r="E170" t="str">
            <v>刘洋</v>
          </cell>
        </row>
        <row r="171">
          <cell r="E171" t="str">
            <v>朱海垚</v>
          </cell>
        </row>
        <row r="172">
          <cell r="E172" t="str">
            <v>王鹏远</v>
          </cell>
        </row>
        <row r="173">
          <cell r="E173" t="str">
            <v>陈梦奇</v>
          </cell>
        </row>
        <row r="174">
          <cell r="E174" t="str">
            <v>周也然</v>
          </cell>
        </row>
        <row r="175">
          <cell r="E175" t="str">
            <v>姚之豪</v>
          </cell>
        </row>
        <row r="176">
          <cell r="E176" t="str">
            <v>王佳乐</v>
          </cell>
        </row>
        <row r="177">
          <cell r="E177" t="str">
            <v>李墨凝</v>
          </cell>
        </row>
        <row r="178">
          <cell r="E178" t="str">
            <v>袁一鸣</v>
          </cell>
        </row>
        <row r="179">
          <cell r="E179" t="str">
            <v>张汶涛</v>
          </cell>
        </row>
        <row r="180">
          <cell r="E180" t="str">
            <v>刘政成</v>
          </cell>
        </row>
        <row r="181">
          <cell r="E181" t="str">
            <v>陈思帆</v>
          </cell>
        </row>
        <row r="182">
          <cell r="E182" t="str">
            <v>咕咕</v>
          </cell>
        </row>
        <row r="183">
          <cell r="E183" t="str">
            <v>王语祯</v>
          </cell>
        </row>
        <row r="184">
          <cell r="E184" t="str">
            <v>亦非</v>
          </cell>
        </row>
        <row r="185">
          <cell r="E185" t="str">
            <v>温一书</v>
          </cell>
        </row>
        <row r="186">
          <cell r="E186" t="str">
            <v>杜永日</v>
          </cell>
        </row>
        <row r="187">
          <cell r="E187" t="str">
            <v>王雨晨</v>
          </cell>
        </row>
        <row r="188">
          <cell r="E188" t="str">
            <v>王彦程</v>
          </cell>
        </row>
        <row r="189">
          <cell r="E189" t="str">
            <v>连伟童</v>
          </cell>
        </row>
        <row r="190">
          <cell r="E190" t="str">
            <v>张会冉</v>
          </cell>
        </row>
        <row r="191">
          <cell r="E191" t="str">
            <v>沈玏</v>
          </cell>
        </row>
        <row r="192">
          <cell r="E192" t="str">
            <v>袁明旭</v>
          </cell>
        </row>
        <row r="193">
          <cell r="E193" t="str">
            <v>章翰宇</v>
          </cell>
        </row>
        <row r="194">
          <cell r="E194" t="str">
            <v>杨一川</v>
          </cell>
        </row>
        <row r="195">
          <cell r="E195" t="str">
            <v>曹咏雄</v>
          </cell>
        </row>
        <row r="196">
          <cell r="E196" t="str">
            <v>叶梓</v>
          </cell>
        </row>
        <row r="197">
          <cell r="E197" t="str">
            <v>许锴航</v>
          </cell>
        </row>
        <row r="198">
          <cell r="E198" t="str">
            <v>胡妍曦</v>
          </cell>
        </row>
        <row r="199">
          <cell r="E199" t="str">
            <v>王德茂</v>
          </cell>
        </row>
        <row r="200">
          <cell r="E200" t="str">
            <v>吴禹燃</v>
          </cell>
        </row>
        <row r="201">
          <cell r="E201" t="str">
            <v>田雨儒</v>
          </cell>
        </row>
        <row r="202">
          <cell r="E202" t="str">
            <v>崔哲珺</v>
          </cell>
        </row>
        <row r="203">
          <cell r="E203" t="str">
            <v>曹师宣</v>
          </cell>
        </row>
        <row r="204">
          <cell r="E204" t="str">
            <v>邓博宁</v>
          </cell>
        </row>
        <row r="205">
          <cell r="E205" t="str">
            <v>曾媛</v>
          </cell>
        </row>
        <row r="206">
          <cell r="E206" t="str">
            <v>李蔚然</v>
          </cell>
        </row>
        <row r="207">
          <cell r="E207" t="str">
            <v>张锦东</v>
          </cell>
        </row>
        <row r="208">
          <cell r="E208" t="str">
            <v>陈若涵</v>
          </cell>
        </row>
        <row r="209">
          <cell r="E209" t="str">
            <v>周仙乐</v>
          </cell>
        </row>
        <row r="210">
          <cell r="E210" t="str">
            <v>王哲雄</v>
          </cell>
        </row>
        <row r="211">
          <cell r="E211" t="str">
            <v>王泽亮</v>
          </cell>
        </row>
        <row r="212">
          <cell r="E212" t="str">
            <v>范浩然</v>
          </cell>
        </row>
        <row r="213">
          <cell r="E213" t="str">
            <v>王玮琛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谢颖峰</v>
          </cell>
        </row>
        <row r="12">
          <cell r="A12" t="str">
            <v>许锴航</v>
          </cell>
        </row>
        <row r="13">
          <cell r="A13" t="str">
            <v>苏浩</v>
          </cell>
        </row>
        <row r="14">
          <cell r="A14" t="str">
            <v>娄开杨</v>
          </cell>
        </row>
        <row r="15">
          <cell r="A15" t="str">
            <v>鞠正阳</v>
          </cell>
        </row>
        <row r="16">
          <cell r="A16" t="str">
            <v>金乐天</v>
          </cell>
        </row>
        <row r="17">
          <cell r="A17" t="str">
            <v>王家轩</v>
          </cell>
        </row>
        <row r="18">
          <cell r="A18" t="str">
            <v>林凯</v>
          </cell>
        </row>
        <row r="19">
          <cell r="A19" t="str">
            <v>崔明哲</v>
          </cell>
        </row>
        <row r="20">
          <cell r="A20" t="str">
            <v>张庆伟</v>
          </cell>
        </row>
        <row r="21">
          <cell r="A21" t="str">
            <v>陈昊</v>
          </cell>
        </row>
        <row r="22">
          <cell r="A22" t="str">
            <v>范宇心</v>
          </cell>
        </row>
        <row r="23">
          <cell r="A23" t="str">
            <v>杨思诚</v>
          </cell>
        </row>
        <row r="24">
          <cell r="A24" t="str">
            <v>陈国靖</v>
          </cell>
        </row>
        <row r="25">
          <cell r="A25" t="str">
            <v>刘政成</v>
          </cell>
        </row>
        <row r="26">
          <cell r="A26" t="str">
            <v>马晓霖</v>
          </cell>
        </row>
        <row r="27">
          <cell r="A27" t="str">
            <v>王一臻</v>
          </cell>
        </row>
        <row r="28">
          <cell r="A28" t="str">
            <v>吴杰松</v>
          </cell>
        </row>
        <row r="29">
          <cell r="A29" t="str">
            <v>侯旭东</v>
          </cell>
        </row>
        <row r="30">
          <cell r="A30" t="str">
            <v>曾媛</v>
          </cell>
        </row>
        <row r="31">
          <cell r="A31" t="str">
            <v>田雨儒</v>
          </cell>
        </row>
        <row r="32">
          <cell r="A32" t="str">
            <v>盛其然</v>
          </cell>
        </row>
        <row r="33">
          <cell r="A33" t="str">
            <v>贾晨阳</v>
          </cell>
        </row>
        <row r="34">
          <cell r="A34" t="str">
            <v>王亮</v>
          </cell>
        </row>
        <row r="35">
          <cell r="A35" t="str">
            <v>金子坚</v>
          </cell>
        </row>
        <row r="36">
          <cell r="A36" t="str">
            <v>段兴宇</v>
          </cell>
        </row>
        <row r="37">
          <cell r="A37" t="str">
            <v>陈则安</v>
          </cell>
        </row>
        <row r="38">
          <cell r="A38" t="str">
            <v>邵可乐</v>
          </cell>
        </row>
        <row r="39">
          <cell r="A39" t="str">
            <v>孙安锰</v>
          </cell>
        </row>
        <row r="40">
          <cell r="A40" t="str">
            <v>马俊杰</v>
          </cell>
        </row>
        <row r="41">
          <cell r="A41" t="str">
            <v>雷喻斐</v>
          </cell>
        </row>
        <row r="42">
          <cell r="A42" t="str">
            <v>王明皓</v>
          </cell>
        </row>
        <row r="43">
          <cell r="A43" t="str">
            <v>刘桓旭</v>
          </cell>
        </row>
        <row r="44">
          <cell r="A44" t="str">
            <v>沈凌霄</v>
          </cell>
        </row>
        <row r="45">
          <cell r="A45" t="str">
            <v>罗常昊</v>
          </cell>
        </row>
        <row r="46">
          <cell r="A46" t="str">
            <v>范一骏</v>
          </cell>
        </row>
        <row r="47">
          <cell r="A47" t="str">
            <v>杜永日</v>
          </cell>
        </row>
        <row r="48">
          <cell r="A48" t="str">
            <v>潘梁昊</v>
          </cell>
        </row>
        <row r="49">
          <cell r="A49" t="str">
            <v>卓子琪</v>
          </cell>
        </row>
        <row r="50">
          <cell r="A50" t="str">
            <v>陈奕兆</v>
          </cell>
        </row>
        <row r="51">
          <cell r="A51" t="str">
            <v>葛涛</v>
          </cell>
        </row>
        <row r="52">
          <cell r="A52" t="str">
            <v>杨轶傑</v>
          </cell>
        </row>
        <row r="53">
          <cell r="A53" t="str">
            <v>张洪瑞</v>
          </cell>
        </row>
        <row r="54">
          <cell r="A54" t="str">
            <v>陈凯伟</v>
          </cell>
        </row>
        <row r="55">
          <cell r="A55" t="str">
            <v>杨东申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 refreshError="1">
        <row r="11">
          <cell r="A11" t="str">
            <v>范宇心</v>
          </cell>
        </row>
        <row r="12">
          <cell r="A12" t="str">
            <v>杨东申</v>
          </cell>
        </row>
        <row r="13">
          <cell r="A13" t="str">
            <v>吴杰松</v>
          </cell>
        </row>
        <row r="14">
          <cell r="A14" t="str">
            <v>张嘉元</v>
          </cell>
        </row>
        <row r="15">
          <cell r="A15" t="str">
            <v>刘英华</v>
          </cell>
        </row>
        <row r="16">
          <cell r="A16" t="str">
            <v>雷喻斐</v>
          </cell>
        </row>
        <row r="17">
          <cell r="A17" t="str">
            <v>金乐天</v>
          </cell>
        </row>
        <row r="18">
          <cell r="A18" t="str">
            <v>张洪瑞</v>
          </cell>
        </row>
        <row r="19">
          <cell r="A19" t="str">
            <v>杜永日</v>
          </cell>
        </row>
        <row r="20">
          <cell r="A20" t="str">
            <v>金子炫</v>
          </cell>
        </row>
        <row r="21">
          <cell r="A21" t="str">
            <v>姚近科</v>
          </cell>
        </row>
        <row r="22">
          <cell r="A22" t="str">
            <v>陈国靖</v>
          </cell>
        </row>
        <row r="23">
          <cell r="A23" t="str">
            <v>张庆伟</v>
          </cell>
        </row>
        <row r="24">
          <cell r="A24" t="str">
            <v>王家轩</v>
          </cell>
        </row>
        <row r="25">
          <cell r="A25" t="str">
            <v>陈凯伟</v>
          </cell>
        </row>
        <row r="26">
          <cell r="A26" t="str">
            <v>陈则安</v>
          </cell>
        </row>
        <row r="27">
          <cell r="A27" t="str">
            <v>陈昊</v>
          </cell>
        </row>
        <row r="28">
          <cell r="A28" t="str">
            <v>杨轶傑</v>
          </cell>
        </row>
        <row r="29">
          <cell r="A29" t="str">
            <v>高梓皓</v>
          </cell>
        </row>
        <row r="30">
          <cell r="A30" t="str">
            <v>王明皓</v>
          </cell>
        </row>
        <row r="31">
          <cell r="A31" t="str">
            <v>贾晨阳</v>
          </cell>
        </row>
        <row r="32">
          <cell r="A32" t="str">
            <v>娄开杨</v>
          </cell>
        </row>
        <row r="33">
          <cell r="A33" t="str">
            <v>孙安锰</v>
          </cell>
        </row>
        <row r="34">
          <cell r="A34" t="str">
            <v>陈奕兆</v>
          </cell>
        </row>
        <row r="35">
          <cell r="A35" t="str">
            <v>刘桓旭</v>
          </cell>
        </row>
        <row r="36">
          <cell r="A36" t="str">
            <v>苏浩</v>
          </cell>
        </row>
        <row r="37">
          <cell r="A37" t="str">
            <v>唐泽聪</v>
          </cell>
        </row>
        <row r="38">
          <cell r="A38" t="str">
            <v>李灏然</v>
          </cell>
        </row>
        <row r="39">
          <cell r="A39" t="str">
            <v>段兴宇</v>
          </cell>
        </row>
        <row r="40">
          <cell r="A40" t="str">
            <v>侯旭东</v>
          </cell>
        </row>
        <row r="41">
          <cell r="A41" t="str">
            <v>潘梁昊</v>
          </cell>
        </row>
        <row r="42">
          <cell r="A42" t="str">
            <v>程嵩凯</v>
          </cell>
        </row>
        <row r="43">
          <cell r="A43" t="str">
            <v>盛其然</v>
          </cell>
        </row>
        <row r="44">
          <cell r="A44" t="str">
            <v>沈凌霄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杨一川</v>
          </cell>
        </row>
        <row r="12">
          <cell r="A12" t="str">
            <v>刘英华</v>
          </cell>
        </row>
        <row r="13">
          <cell r="A13" t="str">
            <v>张嘉元</v>
          </cell>
        </row>
        <row r="14">
          <cell r="A14" t="str">
            <v>吴杰松</v>
          </cell>
        </row>
        <row r="15">
          <cell r="A15" t="str">
            <v>高梓皓</v>
          </cell>
        </row>
        <row r="16">
          <cell r="A16" t="str">
            <v>娄开杨</v>
          </cell>
        </row>
        <row r="17">
          <cell r="A17" t="str">
            <v>许锴航</v>
          </cell>
        </row>
        <row r="18">
          <cell r="A18" t="str">
            <v>陈凯伟</v>
          </cell>
        </row>
        <row r="19">
          <cell r="A19" t="str">
            <v>朱海垚</v>
          </cell>
        </row>
        <row r="20">
          <cell r="A20" t="str">
            <v>刘桓旭</v>
          </cell>
        </row>
        <row r="21">
          <cell r="A21" t="str">
            <v>马俊杰</v>
          </cell>
        </row>
        <row r="22">
          <cell r="A22" t="str">
            <v>李灏然</v>
          </cell>
        </row>
        <row r="23">
          <cell r="A23" t="str">
            <v>段兴宇</v>
          </cell>
        </row>
        <row r="24">
          <cell r="A24" t="str">
            <v>杨东申</v>
          </cell>
        </row>
        <row r="25">
          <cell r="A25" t="str">
            <v>宋思远</v>
          </cell>
        </row>
        <row r="26">
          <cell r="A26" t="str">
            <v>陈昊</v>
          </cell>
        </row>
        <row r="27">
          <cell r="A27" t="str">
            <v>潘梁昊</v>
          </cell>
        </row>
        <row r="28">
          <cell r="A28" t="str">
            <v>王家轩</v>
          </cell>
        </row>
        <row r="29">
          <cell r="A29" t="str">
            <v>张洪瑞</v>
          </cell>
        </row>
        <row r="30">
          <cell r="A30" t="str">
            <v>陈国靖</v>
          </cell>
        </row>
        <row r="31">
          <cell r="A31" t="str">
            <v>张庆伟</v>
          </cell>
        </row>
        <row r="32">
          <cell r="A32" t="str">
            <v>陈顺儿</v>
          </cell>
        </row>
        <row r="33">
          <cell r="A33" t="str">
            <v>范宇心</v>
          </cell>
        </row>
        <row r="34">
          <cell r="A34" t="str">
            <v>杜永日</v>
          </cell>
        </row>
        <row r="35">
          <cell r="A35" t="str">
            <v>杨轶傑</v>
          </cell>
        </row>
        <row r="36">
          <cell r="A36" t="str">
            <v>葛涛</v>
          </cell>
        </row>
        <row r="37">
          <cell r="A37" t="str">
            <v>阎鹏羽</v>
          </cell>
        </row>
        <row r="38">
          <cell r="A38" t="str">
            <v>金乐天</v>
          </cell>
        </row>
        <row r="39">
          <cell r="A39" t="str">
            <v>黄通沛</v>
          </cell>
        </row>
        <row r="40">
          <cell r="A40" t="str">
            <v>汤坤逸</v>
          </cell>
        </row>
        <row r="41">
          <cell r="A41" t="str">
            <v>陈则安</v>
          </cell>
        </row>
        <row r="42">
          <cell r="A42" t="str">
            <v>雷喻斐</v>
          </cell>
        </row>
        <row r="43">
          <cell r="A43" t="str">
            <v>苏浩</v>
          </cell>
        </row>
        <row r="44">
          <cell r="A44" t="str">
            <v>付浩然</v>
          </cell>
        </row>
        <row r="45">
          <cell r="A45" t="str">
            <v>孙安锰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陈则安</v>
          </cell>
        </row>
        <row r="12">
          <cell r="A12" t="str">
            <v>曹师宣</v>
          </cell>
        </row>
        <row r="13">
          <cell r="A13" t="str">
            <v>陈顺儿</v>
          </cell>
        </row>
        <row r="14">
          <cell r="A14" t="str">
            <v>王家轩</v>
          </cell>
        </row>
        <row r="15">
          <cell r="A15" t="str">
            <v>姚近科</v>
          </cell>
        </row>
        <row r="16">
          <cell r="A16" t="str">
            <v>金乐天</v>
          </cell>
        </row>
        <row r="17">
          <cell r="A17" t="str">
            <v>雷喻斐</v>
          </cell>
        </row>
        <row r="18">
          <cell r="A18" t="str">
            <v>吴杰松</v>
          </cell>
        </row>
        <row r="19">
          <cell r="A19" t="str">
            <v>马俊杰</v>
          </cell>
        </row>
        <row r="20">
          <cell r="A20" t="str">
            <v>娄开杨</v>
          </cell>
        </row>
        <row r="21">
          <cell r="A21" t="str">
            <v>邹天健</v>
          </cell>
        </row>
        <row r="22">
          <cell r="A22" t="str">
            <v>陈昊</v>
          </cell>
        </row>
        <row r="23">
          <cell r="A23" t="str">
            <v>范宇心</v>
          </cell>
        </row>
        <row r="24">
          <cell r="A24" t="str">
            <v>杨轶傑</v>
          </cell>
        </row>
        <row r="25">
          <cell r="A25" t="str">
            <v>张嘉元</v>
          </cell>
        </row>
        <row r="26">
          <cell r="A26" t="str">
            <v>段兴宇</v>
          </cell>
        </row>
        <row r="27">
          <cell r="A27" t="str">
            <v>刘政成</v>
          </cell>
        </row>
        <row r="28">
          <cell r="A28" t="str">
            <v>刘桓旭</v>
          </cell>
        </row>
        <row r="29">
          <cell r="A29" t="str">
            <v>刘英华</v>
          </cell>
        </row>
        <row r="30">
          <cell r="A30" t="str">
            <v>苏浩</v>
          </cell>
        </row>
        <row r="31">
          <cell r="A31" t="str">
            <v>侯旭东</v>
          </cell>
        </row>
        <row r="32">
          <cell r="A32" t="str">
            <v>张世同</v>
          </cell>
        </row>
        <row r="33">
          <cell r="A33" t="str">
            <v>朱海垚</v>
          </cell>
        </row>
        <row r="34">
          <cell r="A34" t="str">
            <v>陈国靖</v>
          </cell>
        </row>
        <row r="35">
          <cell r="A35" t="str">
            <v>杜永日</v>
          </cell>
        </row>
        <row r="36">
          <cell r="A36" t="str">
            <v>楼恺屹</v>
          </cell>
        </row>
        <row r="37">
          <cell r="A37" t="str">
            <v>张洪瑞</v>
          </cell>
        </row>
        <row r="38">
          <cell r="A38" t="str">
            <v>潘梁昊</v>
          </cell>
        </row>
        <row r="39">
          <cell r="A39" t="str">
            <v>高梓皓</v>
          </cell>
        </row>
        <row r="40">
          <cell r="A40" t="str">
            <v>孙安锰</v>
          </cell>
        </row>
        <row r="41">
          <cell r="A41" t="str">
            <v>盛其然</v>
          </cell>
        </row>
        <row r="42">
          <cell r="A42" t="str">
            <v>杨东申</v>
          </cell>
        </row>
        <row r="43">
          <cell r="A43" t="str">
            <v>王德茂</v>
          </cell>
        </row>
        <row r="44">
          <cell r="A44" t="str">
            <v>李均</v>
          </cell>
        </row>
        <row r="45">
          <cell r="A45" t="str">
            <v>陈凯伟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陈则安</v>
          </cell>
        </row>
        <row r="12">
          <cell r="A12" t="str">
            <v>范宇心</v>
          </cell>
        </row>
        <row r="13">
          <cell r="A13" t="str">
            <v>陈国靖</v>
          </cell>
        </row>
        <row r="14">
          <cell r="A14" t="str">
            <v>陈昊</v>
          </cell>
        </row>
        <row r="15">
          <cell r="A15" t="str">
            <v>孔莫</v>
          </cell>
        </row>
        <row r="16">
          <cell r="A16" t="str">
            <v>段兴宇</v>
          </cell>
        </row>
        <row r="17">
          <cell r="A17" t="str">
            <v>张嘉元</v>
          </cell>
        </row>
        <row r="18">
          <cell r="A18" t="str">
            <v>高梓皓</v>
          </cell>
        </row>
        <row r="19">
          <cell r="A19" t="str">
            <v>杨轶傑</v>
          </cell>
        </row>
        <row r="20">
          <cell r="A20" t="str">
            <v>李均</v>
          </cell>
        </row>
        <row r="21">
          <cell r="A21" t="str">
            <v>马俊杰</v>
          </cell>
        </row>
        <row r="22">
          <cell r="A22" t="str">
            <v>金乐天</v>
          </cell>
        </row>
        <row r="23">
          <cell r="A23" t="str">
            <v>潘梁昊</v>
          </cell>
        </row>
        <row r="24">
          <cell r="A24" t="str">
            <v>王家轩</v>
          </cell>
        </row>
        <row r="25">
          <cell r="A25" t="str">
            <v>杜永日</v>
          </cell>
        </row>
        <row r="26">
          <cell r="A26" t="str">
            <v>郭英楠</v>
          </cell>
        </row>
        <row r="27">
          <cell r="A27" t="str">
            <v>张洪瑞</v>
          </cell>
        </row>
        <row r="28">
          <cell r="A28" t="str">
            <v>杨东申</v>
          </cell>
        </row>
        <row r="29">
          <cell r="A29" t="str">
            <v>孙安锰</v>
          </cell>
        </row>
        <row r="30">
          <cell r="A30" t="str">
            <v>刘英华</v>
          </cell>
        </row>
        <row r="31">
          <cell r="A31" t="str">
            <v>雷喻斐</v>
          </cell>
        </row>
        <row r="32">
          <cell r="A32" t="str">
            <v>陈凯伟</v>
          </cell>
        </row>
        <row r="33">
          <cell r="A33" t="str">
            <v>刘桓旭</v>
          </cell>
        </row>
        <row r="34">
          <cell r="A34" t="str">
            <v>娄开杨</v>
          </cell>
        </row>
        <row r="35">
          <cell r="A35" t="str">
            <v>张灵珂</v>
          </cell>
        </row>
        <row r="36">
          <cell r="A36" t="str">
            <v>沈凌霄</v>
          </cell>
        </row>
        <row r="37">
          <cell r="A37" t="str">
            <v>吴杰松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参会明细"/>
    </sheetNames>
    <sheetDataSet>
      <sheetData sheetId="0">
        <row r="1">
          <cell r="A1" t="str">
            <v>会议主题:</v>
          </cell>
        </row>
        <row r="2">
          <cell r="A2" t="str">
            <v>会议号:</v>
          </cell>
        </row>
        <row r="3">
          <cell r="A3" t="str">
            <v>预定开始时间:</v>
          </cell>
        </row>
        <row r="4">
          <cell r="A4" t="str">
            <v>预定结束时间:</v>
          </cell>
        </row>
        <row r="5">
          <cell r="A5" t="str">
            <v>参会人总数:</v>
          </cell>
        </row>
        <row r="7">
          <cell r="A7" t="str">
            <v>参会人</v>
          </cell>
        </row>
        <row r="8">
          <cell r="A8" t="str">
            <v>石钊泰</v>
          </cell>
          <cell r="B8">
            <v>1</v>
          </cell>
        </row>
        <row r="9">
          <cell r="A9" t="str">
            <v>陈浩轩</v>
          </cell>
        </row>
        <row r="10">
          <cell r="A10" t="str">
            <v>邓博宁</v>
          </cell>
          <cell r="B10">
            <v>1</v>
          </cell>
        </row>
        <row r="11">
          <cell r="A11" t="str">
            <v>李柯呈</v>
          </cell>
          <cell r="B11">
            <v>1</v>
          </cell>
        </row>
        <row r="12">
          <cell r="A12" t="str">
            <v>薛盛楠</v>
          </cell>
          <cell r="B12">
            <v>1</v>
          </cell>
        </row>
        <row r="13">
          <cell r="A13" t="str">
            <v>王珊毅</v>
          </cell>
          <cell r="B13">
            <v>1</v>
          </cell>
        </row>
        <row r="14">
          <cell r="A14" t="str">
            <v>楼欣翔</v>
          </cell>
          <cell r="B14">
            <v>1</v>
          </cell>
        </row>
        <row r="15">
          <cell r="A15" t="str">
            <v>欧阳光</v>
          </cell>
          <cell r="B15">
            <v>1</v>
          </cell>
        </row>
        <row r="16">
          <cell r="A16" t="str">
            <v>石景元</v>
          </cell>
          <cell r="B16">
            <v>1</v>
          </cell>
        </row>
        <row r="17">
          <cell r="A17" t="str">
            <v>张燚</v>
          </cell>
          <cell r="B17">
            <v>1</v>
          </cell>
        </row>
        <row r="18">
          <cell r="A18" t="str">
            <v>许濮玺</v>
          </cell>
          <cell r="B18">
            <v>1</v>
          </cell>
        </row>
        <row r="19">
          <cell r="A19" t="str">
            <v>李佳龙</v>
          </cell>
        </row>
        <row r="20">
          <cell r="A20" t="str">
            <v>陈凯涵</v>
          </cell>
          <cell r="B20">
            <v>1</v>
          </cell>
        </row>
        <row r="21">
          <cell r="A21" t="str">
            <v>汪念</v>
          </cell>
        </row>
        <row r="22">
          <cell r="A22" t="str">
            <v>伍军霖</v>
          </cell>
          <cell r="B22">
            <v>1</v>
          </cell>
        </row>
        <row r="23">
          <cell r="A23" t="str">
            <v>华胜枫</v>
          </cell>
          <cell r="B23">
            <v>1</v>
          </cell>
        </row>
        <row r="24">
          <cell r="A24" t="str">
            <v>方怀聪</v>
          </cell>
          <cell r="B24">
            <v>1</v>
          </cell>
        </row>
        <row r="25">
          <cell r="A25" t="str">
            <v>郭家鑫</v>
          </cell>
          <cell r="B25">
            <v>1</v>
          </cell>
        </row>
        <row r="26">
          <cell r="A26" t="str">
            <v>章天昂</v>
          </cell>
          <cell r="B26">
            <v>1</v>
          </cell>
        </row>
        <row r="27">
          <cell r="A27" t="str">
            <v>张庆伟</v>
          </cell>
          <cell r="B27">
            <v>1</v>
          </cell>
        </row>
        <row r="28">
          <cell r="A28" t="str">
            <v>王新凯</v>
          </cell>
          <cell r="B28">
            <v>1</v>
          </cell>
        </row>
        <row r="29">
          <cell r="A29" t="str">
            <v>吴俊亨</v>
          </cell>
          <cell r="B29">
            <v>1</v>
          </cell>
        </row>
        <row r="30">
          <cell r="A30" t="str">
            <v>张裕航</v>
          </cell>
          <cell r="B30">
            <v>1</v>
          </cell>
        </row>
        <row r="31">
          <cell r="A31" t="str">
            <v>鞠正阳</v>
          </cell>
          <cell r="B31">
            <v>1</v>
          </cell>
        </row>
        <row r="32">
          <cell r="A32" t="str">
            <v>张锦东</v>
          </cell>
          <cell r="B32">
            <v>1</v>
          </cell>
        </row>
        <row r="33">
          <cell r="A33" t="str">
            <v>赵文镇</v>
          </cell>
          <cell r="B33">
            <v>1</v>
          </cell>
        </row>
        <row r="34">
          <cell r="A34" t="str">
            <v>陈子卓</v>
          </cell>
          <cell r="B34">
            <v>1</v>
          </cell>
        </row>
        <row r="35">
          <cell r="A35" t="str">
            <v>吕函</v>
          </cell>
        </row>
        <row r="37">
          <cell r="A37" t="str">
            <v>谢天诣</v>
          </cell>
          <cell r="B37">
            <v>1</v>
          </cell>
        </row>
        <row r="38">
          <cell r="A38" t="str">
            <v>周佳诚</v>
          </cell>
          <cell r="B38">
            <v>1</v>
          </cell>
        </row>
        <row r="39">
          <cell r="A39" t="str">
            <v>王国兴</v>
          </cell>
          <cell r="B39">
            <v>1</v>
          </cell>
        </row>
        <row r="40">
          <cell r="A40" t="str">
            <v>王子扬</v>
          </cell>
          <cell r="B40">
            <v>1</v>
          </cell>
        </row>
        <row r="42">
          <cell r="A42" t="str">
            <v>李毅楠</v>
          </cell>
          <cell r="B42">
            <v>1</v>
          </cell>
        </row>
        <row r="43">
          <cell r="A43" t="str">
            <v>杜永日</v>
          </cell>
          <cell r="B43">
            <v>1</v>
          </cell>
        </row>
        <row r="44">
          <cell r="A44" t="str">
            <v>孙宗钰</v>
          </cell>
          <cell r="B44">
            <v>1</v>
          </cell>
        </row>
        <row r="47">
          <cell r="A47" t="str">
            <v>陈天洋</v>
          </cell>
          <cell r="B47">
            <v>1</v>
          </cell>
        </row>
        <row r="49">
          <cell r="A49" t="str">
            <v>张帅辰</v>
          </cell>
          <cell r="B49">
            <v>1</v>
          </cell>
        </row>
        <row r="50">
          <cell r="A50" t="str">
            <v>速翊凯</v>
          </cell>
          <cell r="B50">
            <v>1</v>
          </cell>
        </row>
        <row r="52">
          <cell r="A52" t="str">
            <v>项俊儒</v>
          </cell>
          <cell r="B52">
            <v>1</v>
          </cell>
        </row>
        <row r="53">
          <cell r="A53" t="str">
            <v>蔡佳怡</v>
          </cell>
          <cell r="B53">
            <v>1</v>
          </cell>
        </row>
        <row r="54">
          <cell r="A54" t="str">
            <v>陈奕兆</v>
          </cell>
          <cell r="B54">
            <v>1</v>
          </cell>
        </row>
        <row r="55">
          <cell r="A55" t="str">
            <v>温一书</v>
          </cell>
        </row>
        <row r="56">
          <cell r="A56" t="str">
            <v>饶明钊</v>
          </cell>
        </row>
        <row r="57">
          <cell r="A57" t="str">
            <v>吴欣宁</v>
          </cell>
          <cell r="B57">
            <v>1</v>
          </cell>
        </row>
        <row r="58">
          <cell r="A58" t="str">
            <v>陈顺儿</v>
          </cell>
          <cell r="B58">
            <v>1</v>
          </cell>
        </row>
        <row r="60">
          <cell r="A60" t="str">
            <v>李周健</v>
          </cell>
          <cell r="B60">
            <v>1</v>
          </cell>
        </row>
        <row r="61">
          <cell r="A61" t="str">
            <v>万瑞铠</v>
          </cell>
          <cell r="B61">
            <v>1</v>
          </cell>
        </row>
        <row r="62">
          <cell r="A62" t="str">
            <v>李文钧</v>
          </cell>
          <cell r="B62">
            <v>1</v>
          </cell>
        </row>
        <row r="63">
          <cell r="A63" t="str">
            <v>包俊毅</v>
          </cell>
          <cell r="B63">
            <v>1</v>
          </cell>
        </row>
        <row r="64">
          <cell r="A64" t="str">
            <v>沈易可</v>
          </cell>
          <cell r="B64">
            <v>1</v>
          </cell>
        </row>
        <row r="65">
          <cell r="A65" t="str">
            <v>熊峰</v>
          </cell>
          <cell r="B65">
            <v>1</v>
          </cell>
        </row>
        <row r="66">
          <cell r="A66" t="str">
            <v>田皓灵</v>
          </cell>
          <cell r="B66">
            <v>1</v>
          </cell>
        </row>
        <row r="67">
          <cell r="A67" t="str">
            <v>张智友</v>
          </cell>
          <cell r="B67">
            <v>1</v>
          </cell>
        </row>
        <row r="68">
          <cell r="A68" t="str">
            <v>刘海倩</v>
          </cell>
        </row>
        <row r="69">
          <cell r="A69" t="str">
            <v>马钰菲</v>
          </cell>
          <cell r="B69">
            <v>1</v>
          </cell>
        </row>
        <row r="70">
          <cell r="A70" t="str">
            <v>李蔚然</v>
          </cell>
          <cell r="B70">
            <v>1</v>
          </cell>
        </row>
        <row r="71">
          <cell r="A71" t="str">
            <v>邵泽楠</v>
          </cell>
          <cell r="B71">
            <v>1</v>
          </cell>
        </row>
        <row r="72">
          <cell r="A72" t="str">
            <v>韩林昊</v>
          </cell>
          <cell r="B72">
            <v>1</v>
          </cell>
        </row>
        <row r="73">
          <cell r="A73" t="str">
            <v>戴诗恬</v>
          </cell>
        </row>
        <row r="74">
          <cell r="A74" t="str">
            <v>安亦帆</v>
          </cell>
          <cell r="B74">
            <v>1</v>
          </cell>
        </row>
        <row r="76">
          <cell r="A76" t="str">
            <v>罗常昊</v>
          </cell>
          <cell r="B76">
            <v>1</v>
          </cell>
        </row>
        <row r="77">
          <cell r="A77" t="str">
            <v>郭徐文喆</v>
          </cell>
          <cell r="B77">
            <v>1</v>
          </cell>
        </row>
        <row r="78">
          <cell r="A78" t="str">
            <v>靳艺骁</v>
          </cell>
          <cell r="B78">
            <v>1</v>
          </cell>
        </row>
        <row r="79">
          <cell r="A79" t="str">
            <v>许润豪</v>
          </cell>
          <cell r="B79">
            <v>1</v>
          </cell>
        </row>
        <row r="81">
          <cell r="A81" t="str">
            <v>殷子涵</v>
          </cell>
          <cell r="B81">
            <v>1</v>
          </cell>
        </row>
        <row r="82">
          <cell r="A82" t="str">
            <v>赵可凡</v>
          </cell>
          <cell r="B82">
            <v>1</v>
          </cell>
        </row>
        <row r="83">
          <cell r="A83" t="str">
            <v>江来</v>
          </cell>
          <cell r="B83">
            <v>1</v>
          </cell>
        </row>
        <row r="84">
          <cell r="A84" t="str">
            <v>荀彧</v>
          </cell>
        </row>
        <row r="85">
          <cell r="A85" t="str">
            <v>李钧</v>
          </cell>
        </row>
        <row r="86">
          <cell r="A86" t="str">
            <v>刘政成</v>
          </cell>
          <cell r="B86">
            <v>1</v>
          </cell>
        </row>
        <row r="89">
          <cell r="A89" t="str">
            <v>娄开杨</v>
          </cell>
          <cell r="B89">
            <v>1</v>
          </cell>
        </row>
        <row r="91">
          <cell r="A91" t="str">
            <v>姚翊锋</v>
          </cell>
        </row>
        <row r="92">
          <cell r="A92" t="str">
            <v>刘炜</v>
          </cell>
          <cell r="B92">
            <v>1</v>
          </cell>
        </row>
        <row r="93">
          <cell r="A93" t="str">
            <v>王政</v>
          </cell>
          <cell r="B93">
            <v>1</v>
          </cell>
        </row>
        <row r="94">
          <cell r="A94" t="str">
            <v>吴昆峰</v>
          </cell>
          <cell r="B94">
            <v>1</v>
          </cell>
        </row>
        <row r="95">
          <cell r="A95" t="str">
            <v>彭浩源</v>
          </cell>
          <cell r="B95">
            <v>1</v>
          </cell>
        </row>
        <row r="96">
          <cell r="A96" t="str">
            <v>王玉泷</v>
          </cell>
          <cell r="B96">
            <v>1</v>
          </cell>
        </row>
        <row r="97">
          <cell r="A97" t="str">
            <v>石昕太</v>
          </cell>
          <cell r="B97">
            <v>1</v>
          </cell>
        </row>
        <row r="98">
          <cell r="A98" t="str">
            <v>王威</v>
          </cell>
          <cell r="B98">
            <v>1</v>
          </cell>
        </row>
        <row r="101">
          <cell r="A101" t="str">
            <v>杨天锦云</v>
          </cell>
          <cell r="B101">
            <v>1</v>
          </cell>
        </row>
        <row r="102">
          <cell r="A102" t="str">
            <v>潘宇森</v>
          </cell>
          <cell r="B102">
            <v>1</v>
          </cell>
        </row>
        <row r="103">
          <cell r="A103" t="str">
            <v>张恒志</v>
          </cell>
          <cell r="B103">
            <v>1</v>
          </cell>
        </row>
        <row r="104">
          <cell r="A104" t="str">
            <v>王晓睿</v>
          </cell>
          <cell r="B104">
            <v>1</v>
          </cell>
        </row>
        <row r="105">
          <cell r="A105" t="str">
            <v>侯旭东</v>
          </cell>
          <cell r="B105">
            <v>1</v>
          </cell>
        </row>
        <row r="106">
          <cell r="A106" t="str">
            <v>沈莪淇</v>
          </cell>
          <cell r="B106">
            <v>1</v>
          </cell>
        </row>
        <row r="107">
          <cell r="A107" t="str">
            <v>朱海垚</v>
          </cell>
          <cell r="B107">
            <v>1</v>
          </cell>
        </row>
        <row r="108">
          <cell r="A108" t="str">
            <v>叶培才</v>
          </cell>
        </row>
        <row r="109">
          <cell r="A109" t="str">
            <v>王鸣鹤</v>
          </cell>
          <cell r="B109">
            <v>1</v>
          </cell>
        </row>
        <row r="110">
          <cell r="A110" t="str">
            <v>李骋鹏</v>
          </cell>
        </row>
        <row r="111">
          <cell r="A111" t="str">
            <v>李金卓</v>
          </cell>
          <cell r="B111">
            <v>1</v>
          </cell>
        </row>
        <row r="112">
          <cell r="A112" t="str">
            <v>李怡辰</v>
          </cell>
          <cell r="B112">
            <v>1</v>
          </cell>
        </row>
        <row r="113">
          <cell r="A113" t="str">
            <v>黎明</v>
          </cell>
        </row>
        <row r="115">
          <cell r="A115" t="str">
            <v>张延凯</v>
          </cell>
        </row>
        <row r="116">
          <cell r="A116" t="str">
            <v>邹克非</v>
          </cell>
          <cell r="B116">
            <v>1</v>
          </cell>
        </row>
        <row r="117">
          <cell r="A117" t="str">
            <v>陈则安</v>
          </cell>
          <cell r="B117">
            <v>1</v>
          </cell>
        </row>
        <row r="118">
          <cell r="A118" t="str">
            <v>张志洋</v>
          </cell>
        </row>
        <row r="119">
          <cell r="A119" t="str">
            <v>李斌亮</v>
          </cell>
        </row>
        <row r="120">
          <cell r="A120" t="str">
            <v>钟浩</v>
          </cell>
          <cell r="B120">
            <v>1</v>
          </cell>
        </row>
        <row r="121">
          <cell r="A121" t="str">
            <v>宏森</v>
          </cell>
        </row>
        <row r="122">
          <cell r="A122" t="str">
            <v>金星志</v>
          </cell>
        </row>
        <row r="123">
          <cell r="A123" t="str">
            <v>陈圣贤</v>
          </cell>
        </row>
        <row r="124">
          <cell r="A124" t="str">
            <v>代紫若</v>
          </cell>
          <cell r="B124">
            <v>1</v>
          </cell>
        </row>
        <row r="125">
          <cell r="A125" t="str">
            <v>邱腾跃</v>
          </cell>
          <cell r="B125">
            <v>1</v>
          </cell>
        </row>
        <row r="126">
          <cell r="A126" t="str">
            <v>张霡</v>
          </cell>
          <cell r="B126">
            <v>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杨安桐</v>
          </cell>
          <cell r="B11">
            <v>1</v>
          </cell>
        </row>
        <row r="12">
          <cell r="A12" t="str">
            <v>韩林昊</v>
          </cell>
          <cell r="B12">
            <v>1</v>
          </cell>
        </row>
        <row r="13">
          <cell r="A13" t="str">
            <v>樊施成</v>
          </cell>
          <cell r="B13">
            <v>1</v>
          </cell>
        </row>
        <row r="14">
          <cell r="A14" t="str">
            <v>陈天洋</v>
          </cell>
          <cell r="B14">
            <v>1</v>
          </cell>
        </row>
        <row r="15">
          <cell r="A15" t="str">
            <v>刘卓然</v>
          </cell>
          <cell r="B15">
            <v>1</v>
          </cell>
        </row>
        <row r="16">
          <cell r="A16" t="str">
            <v>刘政成</v>
          </cell>
          <cell r="B16">
            <v>1</v>
          </cell>
        </row>
        <row r="17">
          <cell r="A17" t="str">
            <v>侯子航</v>
          </cell>
          <cell r="B17">
            <v>1</v>
          </cell>
        </row>
        <row r="18">
          <cell r="A18" t="str">
            <v>李虹锐</v>
          </cell>
          <cell r="B18">
            <v>1</v>
          </cell>
        </row>
        <row r="19">
          <cell r="A19" t="str">
            <v>熊峰</v>
          </cell>
          <cell r="B19">
            <v>1</v>
          </cell>
        </row>
        <row r="20">
          <cell r="A20" t="str">
            <v>王德茂</v>
          </cell>
          <cell r="B20">
            <v>1</v>
          </cell>
        </row>
        <row r="21">
          <cell r="A21" t="str">
            <v>王政</v>
          </cell>
          <cell r="B21">
            <v>1</v>
          </cell>
        </row>
        <row r="22">
          <cell r="A22" t="str">
            <v>高梓皓</v>
          </cell>
          <cell r="B22">
            <v>1</v>
          </cell>
        </row>
        <row r="23">
          <cell r="A23" t="str">
            <v>曾媛</v>
          </cell>
          <cell r="B23">
            <v>1</v>
          </cell>
        </row>
        <row r="24">
          <cell r="A24" t="str">
            <v>王雨晨</v>
          </cell>
          <cell r="B24">
            <v>1</v>
          </cell>
        </row>
        <row r="25">
          <cell r="A25" t="str">
            <v>范恒</v>
          </cell>
          <cell r="B25">
            <v>1</v>
          </cell>
        </row>
        <row r="26">
          <cell r="A26" t="str">
            <v>李子曦</v>
          </cell>
          <cell r="B26">
            <v>1</v>
          </cell>
        </row>
        <row r="27">
          <cell r="A27" t="str">
            <v>高天健</v>
          </cell>
          <cell r="B27">
            <v>1</v>
          </cell>
        </row>
        <row r="28">
          <cell r="A28" t="str">
            <v>杨驰周</v>
          </cell>
          <cell r="B28">
            <v>1</v>
          </cell>
        </row>
        <row r="29">
          <cell r="A29" t="str">
            <v>郑淇文</v>
          </cell>
          <cell r="B29">
            <v>1</v>
          </cell>
        </row>
        <row r="30">
          <cell r="A30" t="str">
            <v>平智勇</v>
          </cell>
          <cell r="B30">
            <v>1</v>
          </cell>
        </row>
        <row r="31">
          <cell r="A31" t="str">
            <v>赵文镇</v>
          </cell>
          <cell r="B31">
            <v>1</v>
          </cell>
        </row>
        <row r="32">
          <cell r="A32" t="str">
            <v>李宜彬</v>
          </cell>
          <cell r="B32">
            <v>1</v>
          </cell>
        </row>
        <row r="33">
          <cell r="A33" t="str">
            <v>孙宗钰</v>
          </cell>
          <cell r="B33">
            <v>1</v>
          </cell>
        </row>
        <row r="34">
          <cell r="A34" t="str">
            <v>王子扬</v>
          </cell>
          <cell r="B34">
            <v>1</v>
          </cell>
        </row>
        <row r="35">
          <cell r="A35" t="str">
            <v>刘祥顺</v>
          </cell>
          <cell r="B35">
            <v>1</v>
          </cell>
        </row>
        <row r="36">
          <cell r="A36" t="str">
            <v>王宏泽</v>
          </cell>
          <cell r="B36">
            <v>1</v>
          </cell>
        </row>
        <row r="37">
          <cell r="A37" t="str">
            <v>赵可凡</v>
          </cell>
          <cell r="B37">
            <v>1</v>
          </cell>
        </row>
        <row r="38">
          <cell r="A38" t="str">
            <v>杨天锦云</v>
          </cell>
          <cell r="B38">
            <v>1</v>
          </cell>
        </row>
        <row r="39">
          <cell r="A39" t="str">
            <v>李柯呈</v>
          </cell>
          <cell r="B39">
            <v>1</v>
          </cell>
        </row>
        <row r="40">
          <cell r="A40" t="str">
            <v>张锦东</v>
          </cell>
          <cell r="B40">
            <v>1</v>
          </cell>
        </row>
        <row r="41">
          <cell r="A41" t="str">
            <v>范宇心</v>
          </cell>
          <cell r="B41">
            <v>1</v>
          </cell>
        </row>
        <row r="42">
          <cell r="A42" t="str">
            <v>程万涵</v>
          </cell>
          <cell r="B42">
            <v>1</v>
          </cell>
        </row>
        <row r="43">
          <cell r="A43" t="str">
            <v>张力文</v>
          </cell>
          <cell r="B43">
            <v>1</v>
          </cell>
        </row>
        <row r="44">
          <cell r="A44" t="str">
            <v>王文涛</v>
          </cell>
          <cell r="B44">
            <v>1</v>
          </cell>
        </row>
        <row r="45">
          <cell r="A45" t="str">
            <v>李怡辰</v>
          </cell>
          <cell r="B45">
            <v>1</v>
          </cell>
        </row>
        <row r="46">
          <cell r="A46" t="str">
            <v>文誉谕</v>
          </cell>
          <cell r="B46">
            <v>1</v>
          </cell>
        </row>
        <row r="47">
          <cell r="A47" t="str">
            <v>田玮明</v>
          </cell>
          <cell r="B47">
            <v>1</v>
          </cell>
        </row>
        <row r="48">
          <cell r="A48" t="str">
            <v>孙安锰</v>
          </cell>
          <cell r="B48">
            <v>1</v>
          </cell>
        </row>
        <row r="49">
          <cell r="A49" t="str">
            <v>陈炜荣</v>
          </cell>
          <cell r="B49">
            <v>1</v>
          </cell>
        </row>
        <row r="50">
          <cell r="A50" t="str">
            <v>张索熠</v>
          </cell>
          <cell r="B50">
            <v>1</v>
          </cell>
        </row>
        <row r="51">
          <cell r="A51" t="str">
            <v>帅季宏</v>
          </cell>
          <cell r="B51">
            <v>1</v>
          </cell>
        </row>
        <row r="52">
          <cell r="A52" t="str">
            <v>靳艺骁</v>
          </cell>
          <cell r="B52">
            <v>1</v>
          </cell>
        </row>
        <row r="53">
          <cell r="A53" t="str">
            <v>雷喻斐</v>
          </cell>
          <cell r="B53">
            <v>1</v>
          </cell>
        </row>
        <row r="54">
          <cell r="A54" t="str">
            <v>杨崇浩</v>
          </cell>
          <cell r="B54">
            <v>1</v>
          </cell>
        </row>
        <row r="55">
          <cell r="A55" t="str">
            <v>邹俊捷</v>
          </cell>
          <cell r="B55">
            <v>1</v>
          </cell>
        </row>
        <row r="56">
          <cell r="A56" t="str">
            <v>贾泽美</v>
          </cell>
          <cell r="B56">
            <v>1</v>
          </cell>
        </row>
        <row r="57">
          <cell r="A57" t="str">
            <v>张恒志</v>
          </cell>
          <cell r="B57">
            <v>1</v>
          </cell>
        </row>
        <row r="58">
          <cell r="A58" t="str">
            <v>李家欣</v>
          </cell>
          <cell r="B58">
            <v>1</v>
          </cell>
        </row>
        <row r="59">
          <cell r="A59" t="str">
            <v>徐天骐</v>
          </cell>
          <cell r="B59">
            <v>1</v>
          </cell>
        </row>
        <row r="60">
          <cell r="A60" t="str">
            <v>邵泽楠</v>
          </cell>
          <cell r="B60">
            <v>1</v>
          </cell>
        </row>
        <row r="61">
          <cell r="A61" t="str">
            <v>黄雨欣</v>
          </cell>
          <cell r="B61">
            <v>1</v>
          </cell>
        </row>
        <row r="62">
          <cell r="A62" t="str">
            <v>张锐</v>
          </cell>
          <cell r="B62">
            <v>1</v>
          </cell>
        </row>
        <row r="63">
          <cell r="A63" t="str">
            <v>崔哲珺</v>
          </cell>
          <cell r="B63">
            <v>1</v>
          </cell>
        </row>
        <row r="64">
          <cell r="A64" t="str">
            <v>方怀聪</v>
          </cell>
          <cell r="B64">
            <v>1</v>
          </cell>
        </row>
        <row r="65">
          <cell r="A65" t="str">
            <v>蔡泽涛</v>
          </cell>
          <cell r="B65">
            <v>1</v>
          </cell>
        </row>
        <row r="66">
          <cell r="A66" t="str">
            <v>郑卓</v>
          </cell>
          <cell r="B66">
            <v>1</v>
          </cell>
        </row>
        <row r="67">
          <cell r="A67" t="str">
            <v>陈蕾羽</v>
          </cell>
          <cell r="B67">
            <v>1</v>
          </cell>
        </row>
        <row r="68">
          <cell r="A68" t="str">
            <v>许轶可</v>
          </cell>
          <cell r="B68">
            <v>1</v>
          </cell>
        </row>
        <row r="69">
          <cell r="A69" t="str">
            <v>余快</v>
          </cell>
          <cell r="B69">
            <v>1</v>
          </cell>
        </row>
        <row r="70">
          <cell r="A70" t="str">
            <v>寿哲韵</v>
          </cell>
          <cell r="B70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算分"/>
    </sheetNames>
    <sheetDataSet>
      <sheetData sheetId="0"/>
      <sheetData sheetId="1">
        <row r="1">
          <cell r="A1" t="str">
            <v>白彦</v>
          </cell>
          <cell r="B1">
            <v>2</v>
          </cell>
        </row>
        <row r="2">
          <cell r="A2" t="str">
            <v>陈方言</v>
          </cell>
          <cell r="B2">
            <v>6</v>
          </cell>
        </row>
        <row r="3">
          <cell r="A3" t="str">
            <v>陈炜荣</v>
          </cell>
          <cell r="B3">
            <v>4</v>
          </cell>
        </row>
        <row r="4">
          <cell r="A4" t="str">
            <v>陈羽田</v>
          </cell>
          <cell r="B4">
            <v>4</v>
          </cell>
        </row>
        <row r="5">
          <cell r="A5" t="str">
            <v>代仁杰</v>
          </cell>
          <cell r="B5">
            <v>12</v>
          </cell>
        </row>
        <row r="6">
          <cell r="A6" t="str">
            <v>邓修宇</v>
          </cell>
          <cell r="B6">
            <v>8</v>
          </cell>
        </row>
        <row r="7">
          <cell r="A7" t="str">
            <v>葛耀锴</v>
          </cell>
          <cell r="B7">
            <v>12</v>
          </cell>
        </row>
        <row r="8">
          <cell r="A8" t="str">
            <v>公冶在田</v>
          </cell>
          <cell r="B8">
            <v>4</v>
          </cell>
        </row>
        <row r="9">
          <cell r="A9" t="str">
            <v>侯子航</v>
          </cell>
          <cell r="B9">
            <v>12</v>
          </cell>
        </row>
        <row r="10">
          <cell r="A10" t="str">
            <v>刘祥顺</v>
          </cell>
          <cell r="B10">
            <v>8</v>
          </cell>
        </row>
        <row r="11">
          <cell r="A11" t="str">
            <v>刘卓然</v>
          </cell>
          <cell r="B11">
            <v>8</v>
          </cell>
        </row>
        <row r="12">
          <cell r="A12" t="str">
            <v>牟林湛</v>
          </cell>
          <cell r="B12">
            <v>2</v>
          </cell>
        </row>
        <row r="13">
          <cell r="A13" t="str">
            <v>缪凯城</v>
          </cell>
          <cell r="B13">
            <v>2</v>
          </cell>
        </row>
        <row r="14">
          <cell r="A14" t="str">
            <v>彭博</v>
          </cell>
          <cell r="B14">
            <v>4</v>
          </cell>
        </row>
        <row r="15">
          <cell r="A15" t="str">
            <v>邱凯墼</v>
          </cell>
          <cell r="B15">
            <v>20</v>
          </cell>
        </row>
        <row r="16">
          <cell r="A16" t="str">
            <v>邵冬瑜</v>
          </cell>
          <cell r="B16">
            <v>12</v>
          </cell>
        </row>
        <row r="17">
          <cell r="A17" t="str">
            <v>田玮明</v>
          </cell>
          <cell r="B17">
            <v>10</v>
          </cell>
        </row>
        <row r="18">
          <cell r="A18" t="str">
            <v>汪艺宸</v>
          </cell>
          <cell r="B18">
            <v>6</v>
          </cell>
        </row>
        <row r="19">
          <cell r="A19" t="str">
            <v>谢栩荣</v>
          </cell>
          <cell r="B19">
            <v>2</v>
          </cell>
        </row>
        <row r="20">
          <cell r="A20" t="str">
            <v>叶之铭</v>
          </cell>
          <cell r="B20">
            <v>12</v>
          </cell>
        </row>
        <row r="21">
          <cell r="A21" t="str">
            <v>郑淇文</v>
          </cell>
          <cell r="B21">
            <v>2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0">
          <cell r="A10" t="str">
            <v>姓名</v>
          </cell>
        </row>
        <row r="11">
          <cell r="A11" t="str">
            <v>金加康</v>
          </cell>
          <cell r="B11">
            <v>1</v>
          </cell>
        </row>
        <row r="12">
          <cell r="A12" t="str">
            <v>于浩洋</v>
          </cell>
          <cell r="B12">
            <v>1</v>
          </cell>
        </row>
        <row r="13">
          <cell r="A13" t="str">
            <v>方怀聪</v>
          </cell>
          <cell r="B13">
            <v>1</v>
          </cell>
        </row>
        <row r="14">
          <cell r="A14" t="str">
            <v>盛铭</v>
          </cell>
          <cell r="B14">
            <v>1</v>
          </cell>
        </row>
        <row r="15">
          <cell r="A15" t="str">
            <v>平智勇</v>
          </cell>
          <cell r="B15">
            <v>1</v>
          </cell>
        </row>
        <row r="16">
          <cell r="A16" t="str">
            <v>邵泽楠</v>
          </cell>
          <cell r="B16">
            <v>1</v>
          </cell>
        </row>
        <row r="17">
          <cell r="A17" t="str">
            <v>帅季宏</v>
          </cell>
          <cell r="B17">
            <v>1</v>
          </cell>
        </row>
        <row r="18">
          <cell r="A18" t="str">
            <v>刘泽</v>
          </cell>
          <cell r="B18">
            <v>1</v>
          </cell>
        </row>
        <row r="19">
          <cell r="A19" t="str">
            <v>包俊毅</v>
          </cell>
          <cell r="B19">
            <v>1</v>
          </cell>
        </row>
        <row r="20">
          <cell r="A20" t="str">
            <v>楼恺屹</v>
          </cell>
          <cell r="B20">
            <v>1</v>
          </cell>
        </row>
        <row r="21">
          <cell r="A21" t="str">
            <v>张裕航</v>
          </cell>
          <cell r="B21">
            <v>1</v>
          </cell>
        </row>
        <row r="22">
          <cell r="A22" t="str">
            <v>邓博宁</v>
          </cell>
          <cell r="B22">
            <v>1</v>
          </cell>
        </row>
        <row r="23">
          <cell r="A23" t="str">
            <v>付逸飞</v>
          </cell>
          <cell r="B23">
            <v>1</v>
          </cell>
        </row>
        <row r="24">
          <cell r="A24" t="str">
            <v>徐天骐</v>
          </cell>
          <cell r="B24">
            <v>1</v>
          </cell>
        </row>
        <row r="25">
          <cell r="A25" t="str">
            <v>樊郅</v>
          </cell>
          <cell r="B25">
            <v>1</v>
          </cell>
        </row>
        <row r="26">
          <cell r="A26" t="str">
            <v>赵可凡</v>
          </cell>
          <cell r="B26">
            <v>1</v>
          </cell>
        </row>
        <row r="27">
          <cell r="A27" t="str">
            <v>毛志文</v>
          </cell>
          <cell r="B27">
            <v>1</v>
          </cell>
        </row>
        <row r="28">
          <cell r="A28" t="str">
            <v>卢天悦</v>
          </cell>
          <cell r="B28">
            <v>1</v>
          </cell>
        </row>
        <row r="29">
          <cell r="A29" t="str">
            <v>陈梦奇</v>
          </cell>
          <cell r="B29">
            <v>1</v>
          </cell>
        </row>
        <row r="30">
          <cell r="A30" t="str">
            <v>杨哲</v>
          </cell>
          <cell r="B30">
            <v>1</v>
          </cell>
        </row>
        <row r="31">
          <cell r="A31" t="str">
            <v>许子绎</v>
          </cell>
          <cell r="B31">
            <v>1</v>
          </cell>
        </row>
        <row r="32">
          <cell r="A32" t="str">
            <v>姜自冲</v>
          </cell>
          <cell r="B32">
            <v>1</v>
          </cell>
        </row>
        <row r="33">
          <cell r="A33" t="str">
            <v>刘启瀚</v>
          </cell>
          <cell r="B33">
            <v>1</v>
          </cell>
        </row>
        <row r="34">
          <cell r="A34" t="str">
            <v>陈宏亮</v>
          </cell>
          <cell r="B34">
            <v>1</v>
          </cell>
        </row>
        <row r="35">
          <cell r="A35" t="str">
            <v>王毅然</v>
          </cell>
          <cell r="B35">
            <v>1</v>
          </cell>
        </row>
        <row r="36">
          <cell r="A36" t="str">
            <v>马文博</v>
          </cell>
          <cell r="B36">
            <v>1</v>
          </cell>
        </row>
        <row r="37">
          <cell r="A37" t="str">
            <v>刘瀚川</v>
          </cell>
          <cell r="B37">
            <v>1</v>
          </cell>
        </row>
        <row r="38">
          <cell r="A38" t="str">
            <v>刘俊麟</v>
          </cell>
          <cell r="B38">
            <v>1</v>
          </cell>
        </row>
        <row r="39">
          <cell r="A39" t="str">
            <v>王向光</v>
          </cell>
          <cell r="B39">
            <v>1</v>
          </cell>
        </row>
        <row r="40">
          <cell r="A40" t="str">
            <v>刘思琪</v>
          </cell>
          <cell r="B40">
            <v>1</v>
          </cell>
        </row>
        <row r="41">
          <cell r="A41" t="str">
            <v>姚之豪</v>
          </cell>
          <cell r="B41">
            <v>1</v>
          </cell>
        </row>
        <row r="42">
          <cell r="A42" t="str">
            <v>顾丁宁</v>
          </cell>
          <cell r="B42">
            <v>1</v>
          </cell>
        </row>
        <row r="43">
          <cell r="A43" t="str">
            <v>吴欣宁</v>
          </cell>
          <cell r="B43">
            <v>1</v>
          </cell>
        </row>
        <row r="44">
          <cell r="A44" t="str">
            <v>朱熠正</v>
          </cell>
          <cell r="B44">
            <v>1</v>
          </cell>
        </row>
        <row r="45">
          <cell r="A45" t="str">
            <v>戴承江</v>
          </cell>
          <cell r="B45">
            <v>1</v>
          </cell>
        </row>
        <row r="46">
          <cell r="A46" t="str">
            <v>林施致远</v>
          </cell>
          <cell r="B46">
            <v>1</v>
          </cell>
        </row>
        <row r="47">
          <cell r="A47" t="str">
            <v>熊奕韬</v>
          </cell>
          <cell r="B47">
            <v>1</v>
          </cell>
        </row>
        <row r="48">
          <cell r="A48" t="str">
            <v>齐延晖</v>
          </cell>
          <cell r="B48">
            <v>1</v>
          </cell>
        </row>
        <row r="49">
          <cell r="A49" t="str">
            <v>夏瑜程</v>
          </cell>
          <cell r="B49">
            <v>1</v>
          </cell>
        </row>
        <row r="50">
          <cell r="A50" t="str">
            <v>赵泽曦</v>
          </cell>
          <cell r="B50">
            <v>1</v>
          </cell>
        </row>
        <row r="51">
          <cell r="A51" t="str">
            <v>郑乔译</v>
          </cell>
          <cell r="B51">
            <v>1</v>
          </cell>
        </row>
        <row r="52">
          <cell r="A52" t="str">
            <v>王珊毅</v>
          </cell>
          <cell r="B52">
            <v>1</v>
          </cell>
        </row>
        <row r="53">
          <cell r="A53" t="str">
            <v>张铭浥</v>
          </cell>
          <cell r="B53">
            <v>1</v>
          </cell>
        </row>
        <row r="54">
          <cell r="A54" t="str">
            <v>张苏和</v>
          </cell>
          <cell r="B54">
            <v>1</v>
          </cell>
        </row>
        <row r="55">
          <cell r="A55" t="str">
            <v>张婷</v>
          </cell>
          <cell r="B55">
            <v>1</v>
          </cell>
        </row>
        <row r="56">
          <cell r="A56" t="str">
            <v>汤坤逸</v>
          </cell>
          <cell r="B56">
            <v>1</v>
          </cell>
        </row>
        <row r="57">
          <cell r="A57" t="str">
            <v>邱腾跃</v>
          </cell>
          <cell r="B57">
            <v>1</v>
          </cell>
        </row>
        <row r="58">
          <cell r="A58" t="str">
            <v>王鹏程</v>
          </cell>
          <cell r="B58">
            <v>1</v>
          </cell>
        </row>
        <row r="59">
          <cell r="A59" t="str">
            <v>李蔚然</v>
          </cell>
          <cell r="B59">
            <v>1</v>
          </cell>
        </row>
        <row r="60">
          <cell r="A60" t="str">
            <v>葛毅扬</v>
          </cell>
          <cell r="B60">
            <v>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蒙靖凡</v>
          </cell>
          <cell r="B11">
            <v>1</v>
          </cell>
        </row>
        <row r="12">
          <cell r="A12" t="str">
            <v>郭家鑫</v>
          </cell>
          <cell r="B12">
            <v>1</v>
          </cell>
        </row>
        <row r="13">
          <cell r="A13" t="str">
            <v>王率</v>
          </cell>
          <cell r="B13">
            <v>1</v>
          </cell>
        </row>
        <row r="14">
          <cell r="A14" t="str">
            <v>张鼎鼎</v>
          </cell>
          <cell r="B14">
            <v>1</v>
          </cell>
        </row>
        <row r="15">
          <cell r="A15" t="str">
            <v>马文博</v>
          </cell>
          <cell r="B15">
            <v>1</v>
          </cell>
        </row>
        <row r="16">
          <cell r="A16" t="str">
            <v>韩林昊</v>
          </cell>
          <cell r="B16">
            <v>1</v>
          </cell>
        </row>
        <row r="17">
          <cell r="A17" t="str">
            <v>于子扬</v>
          </cell>
          <cell r="B17">
            <v>1</v>
          </cell>
        </row>
        <row r="18">
          <cell r="A18" t="str">
            <v>陈昊欢</v>
          </cell>
          <cell r="B18">
            <v>1</v>
          </cell>
        </row>
        <row r="19">
          <cell r="A19" t="str">
            <v>王国兴</v>
          </cell>
          <cell r="B19">
            <v>1</v>
          </cell>
        </row>
        <row r="20">
          <cell r="A20" t="str">
            <v>邢俊杰</v>
          </cell>
          <cell r="B20">
            <v>1</v>
          </cell>
        </row>
        <row r="21">
          <cell r="A21" t="str">
            <v>王政</v>
          </cell>
          <cell r="B21">
            <v>1</v>
          </cell>
        </row>
        <row r="22">
          <cell r="A22" t="str">
            <v>靳艺骁</v>
          </cell>
          <cell r="B22">
            <v>1</v>
          </cell>
        </row>
        <row r="23">
          <cell r="A23" t="str">
            <v>王向光</v>
          </cell>
          <cell r="B23">
            <v>1</v>
          </cell>
        </row>
        <row r="24">
          <cell r="A24" t="str">
            <v>付浩然</v>
          </cell>
          <cell r="B24">
            <v>1</v>
          </cell>
        </row>
        <row r="25">
          <cell r="A25" t="str">
            <v>汤坤逸</v>
          </cell>
          <cell r="B25">
            <v>1</v>
          </cell>
        </row>
        <row r="26">
          <cell r="A26" t="str">
            <v>余快</v>
          </cell>
          <cell r="B26">
            <v>1</v>
          </cell>
        </row>
        <row r="27">
          <cell r="A27" t="str">
            <v>王梓涵</v>
          </cell>
          <cell r="B27">
            <v>1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王书强</v>
          </cell>
          <cell r="B11">
            <v>1</v>
          </cell>
        </row>
        <row r="12">
          <cell r="A12" t="str">
            <v>崔哲珺</v>
          </cell>
          <cell r="B12">
            <v>1</v>
          </cell>
        </row>
        <row r="13">
          <cell r="A13" t="str">
            <v>谢子晨</v>
          </cell>
          <cell r="B13">
            <v>1</v>
          </cell>
        </row>
        <row r="14">
          <cell r="A14" t="str">
            <v>吴俊亨</v>
          </cell>
          <cell r="B14">
            <v>1</v>
          </cell>
        </row>
        <row r="15">
          <cell r="A15" t="str">
            <v>曾奕昕</v>
          </cell>
          <cell r="B15">
            <v>1</v>
          </cell>
        </row>
        <row r="16">
          <cell r="A16" t="str">
            <v>高天健</v>
          </cell>
          <cell r="B16">
            <v>1</v>
          </cell>
        </row>
        <row r="17">
          <cell r="A17" t="str">
            <v>王政</v>
          </cell>
          <cell r="B17">
            <v>1</v>
          </cell>
        </row>
        <row r="18">
          <cell r="A18" t="str">
            <v>樊施成</v>
          </cell>
          <cell r="B18">
            <v>1</v>
          </cell>
        </row>
        <row r="19">
          <cell r="A19" t="str">
            <v>陈哲恺</v>
          </cell>
          <cell r="B19">
            <v>1</v>
          </cell>
        </row>
        <row r="20">
          <cell r="A20" t="str">
            <v>刘政成</v>
          </cell>
          <cell r="B20">
            <v>1</v>
          </cell>
        </row>
        <row r="21">
          <cell r="A21" t="str">
            <v>杨天锦云</v>
          </cell>
          <cell r="B21">
            <v>1</v>
          </cell>
        </row>
        <row r="22">
          <cell r="A22" t="str">
            <v>王宗毅</v>
          </cell>
          <cell r="B22">
            <v>1</v>
          </cell>
        </row>
        <row r="23">
          <cell r="A23" t="str">
            <v>汪张翼</v>
          </cell>
          <cell r="B23">
            <v>1</v>
          </cell>
        </row>
        <row r="24">
          <cell r="A24" t="str">
            <v>邓思远</v>
          </cell>
          <cell r="B24">
            <v>1</v>
          </cell>
        </row>
        <row r="25">
          <cell r="A25" t="str">
            <v>朱立栋</v>
          </cell>
          <cell r="B25">
            <v>1</v>
          </cell>
        </row>
        <row r="26">
          <cell r="A26" t="str">
            <v>姚欣岳</v>
          </cell>
          <cell r="B26">
            <v>1</v>
          </cell>
        </row>
        <row r="27">
          <cell r="A27" t="str">
            <v>田语欣</v>
          </cell>
          <cell r="B27">
            <v>1</v>
          </cell>
        </row>
        <row r="28">
          <cell r="A28" t="str">
            <v>雷喻斐</v>
          </cell>
          <cell r="B28">
            <v>1</v>
          </cell>
        </row>
        <row r="29">
          <cell r="A29" t="str">
            <v>张润今</v>
          </cell>
          <cell r="B29">
            <v>1</v>
          </cell>
        </row>
        <row r="30">
          <cell r="A30" t="str">
            <v>孙安锰</v>
          </cell>
          <cell r="B30">
            <v>1</v>
          </cell>
        </row>
        <row r="31">
          <cell r="A31" t="str">
            <v>方嘉文</v>
          </cell>
          <cell r="B31">
            <v>1</v>
          </cell>
        </row>
        <row r="32">
          <cell r="A32" t="str">
            <v>王祎</v>
          </cell>
          <cell r="B32">
            <v>1</v>
          </cell>
        </row>
        <row r="33">
          <cell r="A33" t="str">
            <v>章天昂</v>
          </cell>
          <cell r="B33">
            <v>1</v>
          </cell>
        </row>
        <row r="34">
          <cell r="A34" t="str">
            <v>张苏和</v>
          </cell>
          <cell r="B34">
            <v>1</v>
          </cell>
        </row>
        <row r="35">
          <cell r="A35" t="str">
            <v>张世同</v>
          </cell>
          <cell r="B35">
            <v>1</v>
          </cell>
        </row>
        <row r="36">
          <cell r="A36" t="str">
            <v>陈书剑</v>
          </cell>
          <cell r="B36">
            <v>1</v>
          </cell>
        </row>
        <row r="37">
          <cell r="A37" t="str">
            <v>郭城权</v>
          </cell>
          <cell r="B37">
            <v>1</v>
          </cell>
        </row>
        <row r="38">
          <cell r="A38" t="str">
            <v>王思蕴</v>
          </cell>
          <cell r="B38">
            <v>1</v>
          </cell>
        </row>
        <row r="39">
          <cell r="A39" t="str">
            <v>龚树培</v>
          </cell>
          <cell r="B39">
            <v>1</v>
          </cell>
        </row>
        <row r="40">
          <cell r="A40" t="str">
            <v>范恒</v>
          </cell>
          <cell r="B40">
            <v>1</v>
          </cell>
        </row>
        <row r="41">
          <cell r="A41" t="str">
            <v>王开炫</v>
          </cell>
          <cell r="B41">
            <v>1</v>
          </cell>
        </row>
        <row r="42">
          <cell r="A42" t="str">
            <v>何少轩</v>
          </cell>
          <cell r="B42">
            <v>1</v>
          </cell>
        </row>
        <row r="43">
          <cell r="A43" t="str">
            <v>何元宇</v>
          </cell>
          <cell r="B43">
            <v>1</v>
          </cell>
        </row>
        <row r="44">
          <cell r="A44" t="str">
            <v>平智勇</v>
          </cell>
          <cell r="B44">
            <v>1</v>
          </cell>
        </row>
        <row r="45">
          <cell r="A45" t="str">
            <v>帅季宏</v>
          </cell>
          <cell r="B45">
            <v>1</v>
          </cell>
        </row>
        <row r="46">
          <cell r="A46" t="str">
            <v>李金明</v>
          </cell>
          <cell r="B46">
            <v>1</v>
          </cell>
        </row>
        <row r="47">
          <cell r="A47" t="str">
            <v>杜承蔚</v>
          </cell>
          <cell r="B47">
            <v>1</v>
          </cell>
        </row>
        <row r="48">
          <cell r="A48" t="str">
            <v>刘卓然</v>
          </cell>
          <cell r="B48">
            <v>1</v>
          </cell>
        </row>
        <row r="49">
          <cell r="A49" t="str">
            <v>邹俊捷</v>
          </cell>
          <cell r="B49">
            <v>1</v>
          </cell>
        </row>
        <row r="50">
          <cell r="A50" t="str">
            <v>秦嘉俊</v>
          </cell>
          <cell r="B50">
            <v>1</v>
          </cell>
        </row>
        <row r="51">
          <cell r="A51" t="str">
            <v>张瑞</v>
          </cell>
          <cell r="B51">
            <v>1</v>
          </cell>
        </row>
        <row r="52">
          <cell r="A52" t="str">
            <v>董梓亮</v>
          </cell>
          <cell r="B52">
            <v>1</v>
          </cell>
        </row>
        <row r="53">
          <cell r="A53" t="str">
            <v>陈羽田</v>
          </cell>
          <cell r="B53">
            <v>1</v>
          </cell>
        </row>
        <row r="54">
          <cell r="A54" t="str">
            <v>张书祺</v>
          </cell>
          <cell r="B54">
            <v>1</v>
          </cell>
        </row>
        <row r="55">
          <cell r="A55" t="str">
            <v>王祥铸</v>
          </cell>
          <cell r="B55">
            <v>1</v>
          </cell>
        </row>
        <row r="56">
          <cell r="A56" t="str">
            <v>唐翀宇</v>
          </cell>
          <cell r="B56">
            <v>1</v>
          </cell>
        </row>
        <row r="57">
          <cell r="A57" t="str">
            <v>张书晗</v>
          </cell>
          <cell r="B57">
            <v>1</v>
          </cell>
        </row>
        <row r="58">
          <cell r="A58" t="str">
            <v>余快</v>
          </cell>
          <cell r="B58">
            <v>1</v>
          </cell>
        </row>
        <row r="59">
          <cell r="A59" t="str">
            <v>刘祥顺</v>
          </cell>
          <cell r="B59">
            <v>1</v>
          </cell>
        </row>
        <row r="60">
          <cell r="A60" t="str">
            <v>高博琳</v>
          </cell>
          <cell r="B60">
            <v>1</v>
          </cell>
        </row>
        <row r="61">
          <cell r="A61" t="str">
            <v>赏珈如</v>
          </cell>
          <cell r="B61">
            <v>1</v>
          </cell>
        </row>
        <row r="62">
          <cell r="A62" t="str">
            <v>杨正茂</v>
          </cell>
          <cell r="B62">
            <v>1</v>
          </cell>
        </row>
        <row r="63">
          <cell r="A63" t="str">
            <v>陈天洋</v>
          </cell>
          <cell r="B63">
            <v>1</v>
          </cell>
        </row>
        <row r="64">
          <cell r="A64" t="str">
            <v>艾子翔</v>
          </cell>
          <cell r="B64">
            <v>1</v>
          </cell>
        </row>
        <row r="65">
          <cell r="A65" t="str">
            <v>何煦明</v>
          </cell>
          <cell r="B65">
            <v>1</v>
          </cell>
        </row>
        <row r="66">
          <cell r="A66" t="str">
            <v>陈璞</v>
          </cell>
          <cell r="B66">
            <v>1</v>
          </cell>
        </row>
        <row r="67">
          <cell r="A67" t="str">
            <v>唐朝</v>
          </cell>
          <cell r="B67">
            <v>1</v>
          </cell>
        </row>
        <row r="68">
          <cell r="A68" t="str">
            <v>杜文远</v>
          </cell>
          <cell r="B68">
            <v>1</v>
          </cell>
        </row>
        <row r="69">
          <cell r="A69" t="str">
            <v>王伟杰</v>
          </cell>
          <cell r="B69">
            <v>1</v>
          </cell>
        </row>
        <row r="70">
          <cell r="A70" t="str">
            <v>王政皓</v>
          </cell>
          <cell r="B70">
            <v>1</v>
          </cell>
        </row>
        <row r="71">
          <cell r="A71" t="str">
            <v>王鸣鹤</v>
          </cell>
          <cell r="B71">
            <v>1</v>
          </cell>
        </row>
        <row r="72">
          <cell r="A72" t="str">
            <v>赵宇天</v>
          </cell>
          <cell r="B72">
            <v>1</v>
          </cell>
        </row>
        <row r="73">
          <cell r="A73" t="str">
            <v>王率</v>
          </cell>
          <cell r="B73">
            <v>1</v>
          </cell>
        </row>
        <row r="74">
          <cell r="A74" t="str">
            <v>杨展</v>
          </cell>
          <cell r="B74">
            <v>1</v>
          </cell>
        </row>
        <row r="75">
          <cell r="A75" t="str">
            <v>公冶在田</v>
          </cell>
          <cell r="B75">
            <v>1</v>
          </cell>
        </row>
        <row r="76">
          <cell r="A76" t="str">
            <v>肖策方</v>
          </cell>
          <cell r="B76">
            <v>1</v>
          </cell>
        </row>
        <row r="77">
          <cell r="A77" t="str">
            <v>万晨阳</v>
          </cell>
          <cell r="B77">
            <v>1</v>
          </cell>
        </row>
        <row r="78">
          <cell r="A78" t="str">
            <v>李柯呈</v>
          </cell>
          <cell r="B78">
            <v>1</v>
          </cell>
        </row>
        <row r="79">
          <cell r="A79" t="str">
            <v>王荣晨</v>
          </cell>
          <cell r="B79">
            <v>1</v>
          </cell>
        </row>
        <row r="80">
          <cell r="A80" t="str">
            <v>陈禹翰</v>
          </cell>
          <cell r="B80">
            <v>1</v>
          </cell>
        </row>
        <row r="81">
          <cell r="A81" t="str">
            <v>张烜赫</v>
          </cell>
          <cell r="B81">
            <v>1</v>
          </cell>
        </row>
        <row r="82">
          <cell r="A82" t="str">
            <v>祝广程</v>
          </cell>
          <cell r="B82">
            <v>1</v>
          </cell>
        </row>
        <row r="83">
          <cell r="A83" t="str">
            <v>陈宇昕</v>
          </cell>
          <cell r="B83">
            <v>1</v>
          </cell>
        </row>
        <row r="84">
          <cell r="A84" t="str">
            <v>居圣桐</v>
          </cell>
          <cell r="B84">
            <v>1</v>
          </cell>
        </row>
        <row r="85">
          <cell r="A85" t="str">
            <v>耿华</v>
          </cell>
          <cell r="B85">
            <v>1</v>
          </cell>
        </row>
        <row r="86">
          <cell r="A86" t="str">
            <v>陈忆杭</v>
          </cell>
          <cell r="B86">
            <v>1</v>
          </cell>
        </row>
        <row r="87">
          <cell r="A87" t="str">
            <v>牛仁杰</v>
          </cell>
          <cell r="B87">
            <v>1</v>
          </cell>
        </row>
        <row r="88">
          <cell r="A88" t="str">
            <v>唐泽聪</v>
          </cell>
          <cell r="B88">
            <v>1</v>
          </cell>
        </row>
        <row r="89">
          <cell r="A89" t="str">
            <v>刘佳星</v>
          </cell>
          <cell r="B89">
            <v>1</v>
          </cell>
        </row>
        <row r="90">
          <cell r="A90" t="str">
            <v>田玮明</v>
          </cell>
          <cell r="B90">
            <v>1</v>
          </cell>
        </row>
        <row r="91">
          <cell r="A91" t="str">
            <v>姚婉婷</v>
          </cell>
          <cell r="B91">
            <v>1</v>
          </cell>
        </row>
        <row r="92">
          <cell r="A92" t="str">
            <v>吴与阳</v>
          </cell>
          <cell r="B92">
            <v>1</v>
          </cell>
        </row>
        <row r="93">
          <cell r="A93" t="str">
            <v>林文泽</v>
          </cell>
          <cell r="B93">
            <v>1</v>
          </cell>
        </row>
        <row r="94">
          <cell r="A94" t="str">
            <v>李小龙</v>
          </cell>
          <cell r="B94">
            <v>1</v>
          </cell>
        </row>
        <row r="95">
          <cell r="A95" t="str">
            <v>叶梓</v>
          </cell>
          <cell r="B95">
            <v>1</v>
          </cell>
        </row>
        <row r="96">
          <cell r="A96" t="str">
            <v>薄纯正</v>
          </cell>
          <cell r="B96">
            <v>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37">
          <cell r="A37" t="str">
            <v>李俊粤</v>
          </cell>
          <cell r="B37">
            <v>1</v>
          </cell>
        </row>
        <row r="38">
          <cell r="A38" t="str">
            <v>杨枫</v>
          </cell>
        </row>
        <row r="39">
          <cell r="A39" t="str">
            <v>金致远</v>
          </cell>
        </row>
        <row r="40">
          <cell r="A40" t="str">
            <v>赵怡涛</v>
          </cell>
        </row>
        <row r="41">
          <cell r="A41" t="str">
            <v>叶杭烁</v>
          </cell>
        </row>
        <row r="42">
          <cell r="A42" t="str">
            <v>李梦婷</v>
          </cell>
        </row>
        <row r="43">
          <cell r="A43" t="str">
            <v>杨丝喻</v>
          </cell>
        </row>
        <row r="44">
          <cell r="A44" t="str">
            <v>董力维</v>
          </cell>
        </row>
        <row r="45">
          <cell r="A45" t="str">
            <v>黄若谷</v>
          </cell>
        </row>
        <row r="46">
          <cell r="A46" t="str">
            <v>李乐乐</v>
          </cell>
        </row>
        <row r="47">
          <cell r="A47" t="str">
            <v>黄紫萱</v>
          </cell>
        </row>
        <row r="48">
          <cell r="A48" t="str">
            <v>黄昀葳</v>
          </cell>
        </row>
        <row r="49">
          <cell r="A49" t="str">
            <v>沈艺童</v>
          </cell>
        </row>
        <row r="50">
          <cell r="A50" t="str">
            <v>杨佳禾</v>
          </cell>
        </row>
        <row r="51">
          <cell r="A51" t="str">
            <v>黎典典</v>
          </cell>
        </row>
        <row r="52">
          <cell r="A52" t="str">
            <v>郑畅然</v>
          </cell>
        </row>
        <row r="53">
          <cell r="A53" t="str">
            <v>金温妍</v>
          </cell>
        </row>
        <row r="54">
          <cell r="A54" t="str">
            <v>熊城尧</v>
          </cell>
        </row>
        <row r="55">
          <cell r="A55" t="str">
            <v>胡秋雨</v>
          </cell>
        </row>
        <row r="56">
          <cell r="A56" t="str">
            <v>王奕晨</v>
          </cell>
        </row>
        <row r="57">
          <cell r="A57" t="str">
            <v>张许言</v>
          </cell>
        </row>
        <row r="58">
          <cell r="A58" t="str">
            <v>项文权</v>
          </cell>
        </row>
        <row r="59">
          <cell r="A59" t="str">
            <v>徐若栩</v>
          </cell>
        </row>
        <row r="60">
          <cell r="A60" t="str">
            <v>朱凯灵</v>
          </cell>
        </row>
        <row r="61">
          <cell r="A61" t="str">
            <v>于文环</v>
          </cell>
        </row>
        <row r="62">
          <cell r="A62" t="str">
            <v>王颢棋</v>
          </cell>
        </row>
        <row r="63">
          <cell r="A63" t="str">
            <v>刘兴</v>
          </cell>
        </row>
        <row r="64">
          <cell r="A64" t="str">
            <v>倪艺嘉</v>
          </cell>
        </row>
        <row r="65">
          <cell r="A65" t="str">
            <v>甘虞阳</v>
          </cell>
        </row>
        <row r="66">
          <cell r="A66" t="str">
            <v>佟驰</v>
          </cell>
        </row>
        <row r="67">
          <cell r="A67" t="str">
            <v>王倩倩</v>
          </cell>
        </row>
        <row r="68">
          <cell r="A68" t="str">
            <v>王欣容</v>
          </cell>
        </row>
        <row r="69">
          <cell r="A69" t="str">
            <v>胡靖</v>
          </cell>
        </row>
        <row r="70">
          <cell r="A70" t="str">
            <v>石鑫</v>
          </cell>
        </row>
        <row r="71">
          <cell r="A71" t="str">
            <v>温沁月</v>
          </cell>
        </row>
        <row r="72">
          <cell r="A72" t="str">
            <v>潘祎琦</v>
          </cell>
        </row>
        <row r="73">
          <cell r="A73" t="str">
            <v>林骏楠</v>
          </cell>
        </row>
        <row r="74">
          <cell r="A74" t="str">
            <v>周景涛</v>
          </cell>
        </row>
        <row r="75">
          <cell r="A75" t="str">
            <v>汪永茜</v>
          </cell>
        </row>
        <row r="76">
          <cell r="A76" t="str">
            <v>张环平</v>
          </cell>
        </row>
        <row r="77">
          <cell r="A77" t="str">
            <v>彭煜天</v>
          </cell>
        </row>
        <row r="78">
          <cell r="A78" t="str">
            <v>张丹</v>
          </cell>
        </row>
        <row r="79">
          <cell r="A79" t="str">
            <v>肖凯帆</v>
          </cell>
        </row>
        <row r="80">
          <cell r="A80" t="str">
            <v>李雪</v>
          </cell>
        </row>
        <row r="81">
          <cell r="A81" t="str">
            <v>马杰成</v>
          </cell>
        </row>
        <row r="82">
          <cell r="A82" t="str">
            <v>王梓</v>
          </cell>
        </row>
        <row r="83">
          <cell r="A83" t="str">
            <v>赵泽天</v>
          </cell>
        </row>
        <row r="84">
          <cell r="A84" t="str">
            <v>张洪彬</v>
          </cell>
        </row>
        <row r="85">
          <cell r="A85" t="str">
            <v>孙贾航</v>
          </cell>
        </row>
        <row r="86">
          <cell r="A86" t="str">
            <v>高宇凡</v>
          </cell>
        </row>
        <row r="87">
          <cell r="A87" t="str">
            <v>赵耘海</v>
          </cell>
        </row>
        <row r="88">
          <cell r="A88" t="str">
            <v>王子寒</v>
          </cell>
        </row>
        <row r="89">
          <cell r="A89" t="str">
            <v>李佳彦</v>
          </cell>
        </row>
        <row r="90">
          <cell r="A90" t="str">
            <v>朱涵乐</v>
          </cell>
        </row>
        <row r="91">
          <cell r="A91" t="str">
            <v>薛常宏</v>
          </cell>
        </row>
        <row r="92">
          <cell r="A92" t="str">
            <v>李虹毓</v>
          </cell>
        </row>
        <row r="93">
          <cell r="A93" t="str">
            <v>张悦</v>
          </cell>
        </row>
        <row r="94">
          <cell r="A94" t="str">
            <v>邓川一沁</v>
          </cell>
        </row>
        <row r="95">
          <cell r="A95" t="str">
            <v>郭佳青</v>
          </cell>
        </row>
        <row r="96">
          <cell r="A96" t="str">
            <v>刘政成</v>
          </cell>
          <cell r="B96">
            <v>1</v>
          </cell>
        </row>
        <row r="97">
          <cell r="A97" t="str">
            <v>周涵睿</v>
          </cell>
        </row>
        <row r="98">
          <cell r="A98" t="str">
            <v>覃天</v>
          </cell>
        </row>
        <row r="99">
          <cell r="A99" t="str">
            <v>杜礼苗</v>
          </cell>
        </row>
        <row r="100">
          <cell r="A100" t="str">
            <v>王嘉琨</v>
          </cell>
        </row>
        <row r="101">
          <cell r="A101" t="str">
            <v>林煜申</v>
          </cell>
        </row>
        <row r="102">
          <cell r="A102" t="str">
            <v>费钰婷</v>
          </cell>
        </row>
        <row r="103">
          <cell r="A103" t="str">
            <v>陈帅弟</v>
          </cell>
        </row>
        <row r="104">
          <cell r="A104" t="str">
            <v>张文</v>
          </cell>
        </row>
        <row r="105">
          <cell r="A105" t="str">
            <v>冯宝柱</v>
          </cell>
        </row>
        <row r="106">
          <cell r="A106" t="str">
            <v>蒋林珂</v>
          </cell>
        </row>
        <row r="107">
          <cell r="A107" t="str">
            <v>张宁</v>
          </cell>
        </row>
        <row r="108">
          <cell r="A108" t="str">
            <v>王君仪</v>
          </cell>
        </row>
        <row r="109">
          <cell r="A109" t="str">
            <v>彭佳俊</v>
          </cell>
        </row>
        <row r="110">
          <cell r="A110" t="str">
            <v>李品渔</v>
          </cell>
        </row>
        <row r="111">
          <cell r="A111" t="str">
            <v>阮梦琦</v>
          </cell>
        </row>
        <row r="112">
          <cell r="A112" t="str">
            <v>刘知房</v>
          </cell>
        </row>
        <row r="113">
          <cell r="A113" t="str">
            <v>周玉柯</v>
          </cell>
        </row>
        <row r="114">
          <cell r="A114" t="str">
            <v>于思涵</v>
          </cell>
        </row>
        <row r="115">
          <cell r="A115" t="str">
            <v>吴帅</v>
          </cell>
        </row>
        <row r="116">
          <cell r="A116" t="str">
            <v>赵江江</v>
          </cell>
        </row>
        <row r="117">
          <cell r="A117" t="str">
            <v>王思懿</v>
          </cell>
        </row>
        <row r="118">
          <cell r="A118" t="str">
            <v>杨阳</v>
          </cell>
        </row>
        <row r="119">
          <cell r="A119" t="str">
            <v>周杰</v>
          </cell>
        </row>
        <row r="120">
          <cell r="A120" t="str">
            <v>倪周瑾</v>
          </cell>
        </row>
        <row r="121">
          <cell r="A121" t="str">
            <v>施佳雨</v>
          </cell>
        </row>
        <row r="122">
          <cell r="A122" t="str">
            <v>孙乐祺</v>
          </cell>
        </row>
        <row r="123">
          <cell r="A123" t="str">
            <v>沈昊鑫</v>
          </cell>
        </row>
        <row r="124">
          <cell r="A124" t="str">
            <v>李睿</v>
          </cell>
        </row>
        <row r="125">
          <cell r="A125" t="str">
            <v>罗立余</v>
          </cell>
        </row>
        <row r="126">
          <cell r="A126" t="str">
            <v>王铭恩</v>
          </cell>
        </row>
        <row r="127">
          <cell r="A127" t="str">
            <v>钟芷倩</v>
          </cell>
        </row>
        <row r="128">
          <cell r="A128" t="str">
            <v>彭珮茹</v>
          </cell>
        </row>
        <row r="129">
          <cell r="A129" t="str">
            <v>陶定基</v>
          </cell>
        </row>
        <row r="130">
          <cell r="A130" t="str">
            <v>杨晓曦</v>
          </cell>
        </row>
        <row r="131">
          <cell r="A131" t="str">
            <v>俞燕鸣</v>
          </cell>
        </row>
        <row r="132">
          <cell r="A132" t="str">
            <v>陈乾可</v>
          </cell>
        </row>
        <row r="133">
          <cell r="A133" t="str">
            <v>杨心源</v>
          </cell>
        </row>
        <row r="134">
          <cell r="A134" t="str">
            <v>张鸿时</v>
          </cell>
        </row>
        <row r="135">
          <cell r="A135" t="str">
            <v>吴雨欣</v>
          </cell>
        </row>
        <row r="136">
          <cell r="A136" t="str">
            <v>蔡彬倩</v>
          </cell>
        </row>
        <row r="137">
          <cell r="A137" t="str">
            <v>张伟桢</v>
          </cell>
        </row>
        <row r="138">
          <cell r="A138" t="str">
            <v>朱赫</v>
          </cell>
        </row>
        <row r="139">
          <cell r="A139" t="str">
            <v>徐梓艳</v>
          </cell>
        </row>
        <row r="140">
          <cell r="A140" t="str">
            <v>田依霖</v>
          </cell>
        </row>
        <row r="141">
          <cell r="A141" t="str">
            <v>陈相颖</v>
          </cell>
        </row>
        <row r="142">
          <cell r="A142" t="str">
            <v>吴伦锋</v>
          </cell>
        </row>
        <row r="143">
          <cell r="A143" t="str">
            <v>杨崇浩</v>
          </cell>
          <cell r="B143">
            <v>1</v>
          </cell>
        </row>
        <row r="144">
          <cell r="A144" t="str">
            <v>杨湄</v>
          </cell>
        </row>
        <row r="145">
          <cell r="A145" t="str">
            <v>李熠玎</v>
          </cell>
        </row>
        <row r="146">
          <cell r="A146" t="str">
            <v>邵欣然</v>
          </cell>
        </row>
        <row r="147">
          <cell r="A147" t="str">
            <v>孟媛</v>
          </cell>
        </row>
        <row r="148">
          <cell r="A148" t="str">
            <v>邓先春</v>
          </cell>
        </row>
        <row r="149">
          <cell r="A149" t="str">
            <v>孙璇</v>
          </cell>
        </row>
        <row r="150">
          <cell r="A150" t="str">
            <v>董久钰</v>
          </cell>
        </row>
        <row r="151">
          <cell r="A151" t="str">
            <v>吴悠</v>
          </cell>
        </row>
        <row r="152">
          <cell r="A152" t="str">
            <v>尹佳欣</v>
          </cell>
        </row>
        <row r="153">
          <cell r="A153" t="str">
            <v>刘万啟</v>
          </cell>
        </row>
        <row r="154">
          <cell r="A154" t="str">
            <v>林诗音</v>
          </cell>
        </row>
        <row r="155">
          <cell r="A155" t="str">
            <v>金博炜</v>
          </cell>
        </row>
        <row r="156">
          <cell r="A156" t="str">
            <v>舒欣</v>
          </cell>
        </row>
        <row r="157">
          <cell r="A157" t="str">
            <v>童子馨</v>
          </cell>
        </row>
        <row r="158">
          <cell r="A158" t="str">
            <v>周川迪</v>
          </cell>
        </row>
        <row r="159">
          <cell r="A159" t="str">
            <v>许锦炜</v>
          </cell>
        </row>
        <row r="160">
          <cell r="A160" t="str">
            <v>姚一帆</v>
          </cell>
        </row>
        <row r="161">
          <cell r="A161" t="str">
            <v>王腾</v>
          </cell>
        </row>
        <row r="162">
          <cell r="A162" t="str">
            <v>朱亦丹</v>
          </cell>
        </row>
        <row r="163">
          <cell r="A163" t="str">
            <v>潘登</v>
          </cell>
        </row>
        <row r="164">
          <cell r="A164" t="str">
            <v>揭来福</v>
          </cell>
        </row>
        <row r="165">
          <cell r="A165" t="str">
            <v>阮梓莹</v>
          </cell>
        </row>
        <row r="166">
          <cell r="A166" t="str">
            <v>陈音之</v>
          </cell>
        </row>
        <row r="167">
          <cell r="A167" t="str">
            <v>周凌宇</v>
          </cell>
        </row>
        <row r="168">
          <cell r="A168" t="str">
            <v>乔磊</v>
          </cell>
        </row>
        <row r="169">
          <cell r="A169" t="str">
            <v>赵浩然</v>
          </cell>
        </row>
        <row r="170">
          <cell r="A170" t="str">
            <v>陈喆</v>
          </cell>
        </row>
        <row r="171">
          <cell r="A171" t="str">
            <v>关博</v>
          </cell>
        </row>
        <row r="172">
          <cell r="A172" t="str">
            <v>李润森</v>
          </cell>
        </row>
        <row r="173">
          <cell r="A173" t="str">
            <v>陈涵瑾</v>
          </cell>
        </row>
        <row r="174">
          <cell r="A174" t="str">
            <v>叶锦枝</v>
          </cell>
        </row>
        <row r="175">
          <cell r="A175" t="str">
            <v>黄瑞</v>
          </cell>
        </row>
        <row r="176">
          <cell r="A176" t="str">
            <v>芦玟颖</v>
          </cell>
        </row>
        <row r="177">
          <cell r="A177" t="str">
            <v>王轩</v>
          </cell>
        </row>
        <row r="178">
          <cell r="A178" t="str">
            <v>李静雯</v>
          </cell>
        </row>
        <row r="179">
          <cell r="A179" t="str">
            <v>张露井</v>
          </cell>
        </row>
        <row r="180">
          <cell r="A180" t="str">
            <v>江少燕</v>
          </cell>
        </row>
        <row r="181">
          <cell r="A181" t="str">
            <v>王御驰</v>
          </cell>
        </row>
        <row r="182">
          <cell r="A182" t="str">
            <v>朱致远</v>
          </cell>
        </row>
        <row r="183">
          <cell r="A183" t="str">
            <v>伍松林</v>
          </cell>
        </row>
        <row r="184">
          <cell r="A184" t="str">
            <v>黄汀可</v>
          </cell>
        </row>
        <row r="185">
          <cell r="A185" t="str">
            <v>郑现硕</v>
          </cell>
        </row>
        <row r="186">
          <cell r="A186" t="str">
            <v>刘潭飞</v>
          </cell>
        </row>
        <row r="187">
          <cell r="A187" t="str">
            <v>江颢</v>
          </cell>
        </row>
        <row r="188">
          <cell r="A188" t="str">
            <v>丁雅雯</v>
          </cell>
        </row>
        <row r="189">
          <cell r="A189" t="str">
            <v>张竞之</v>
          </cell>
        </row>
        <row r="190">
          <cell r="A190" t="str">
            <v>孙雨涵</v>
          </cell>
        </row>
        <row r="191">
          <cell r="A191" t="str">
            <v>龚理惠</v>
          </cell>
        </row>
        <row r="192">
          <cell r="A192" t="str">
            <v>李鑫</v>
          </cell>
        </row>
        <row r="193">
          <cell r="A193" t="str">
            <v>任玉婷</v>
          </cell>
        </row>
        <row r="194">
          <cell r="A194" t="str">
            <v>何家慧</v>
          </cell>
        </row>
        <row r="195">
          <cell r="A195" t="str">
            <v>李杨</v>
          </cell>
        </row>
        <row r="196">
          <cell r="A196" t="str">
            <v>吴泓鹰</v>
          </cell>
        </row>
        <row r="197">
          <cell r="A197" t="str">
            <v>沈凡妮</v>
          </cell>
        </row>
        <row r="198">
          <cell r="A198" t="str">
            <v>陈雨萱</v>
          </cell>
        </row>
        <row r="199">
          <cell r="A199" t="str">
            <v>秦稚淇</v>
          </cell>
        </row>
        <row r="200">
          <cell r="A200" t="str">
            <v>熊可</v>
          </cell>
        </row>
        <row r="201">
          <cell r="A201" t="str">
            <v>贾钦珺</v>
          </cell>
        </row>
        <row r="202">
          <cell r="A202" t="str">
            <v>金开晴</v>
          </cell>
        </row>
        <row r="203">
          <cell r="A203" t="str">
            <v>赵宏峰</v>
          </cell>
        </row>
        <row r="204">
          <cell r="A204" t="str">
            <v>田野</v>
          </cell>
        </row>
        <row r="205">
          <cell r="A205" t="str">
            <v>卢与晨</v>
          </cell>
        </row>
        <row r="206">
          <cell r="A206" t="str">
            <v>王艺彤</v>
          </cell>
        </row>
        <row r="207">
          <cell r="A207" t="str">
            <v>严君豪</v>
          </cell>
        </row>
        <row r="208">
          <cell r="A208" t="str">
            <v>周晨茹</v>
          </cell>
        </row>
        <row r="209">
          <cell r="A209" t="str">
            <v>张锦东</v>
          </cell>
          <cell r="B209">
            <v>1</v>
          </cell>
        </row>
        <row r="210">
          <cell r="A210" t="str">
            <v>叶鑫</v>
          </cell>
        </row>
        <row r="211">
          <cell r="A211" t="str">
            <v>周思霄</v>
          </cell>
        </row>
        <row r="212">
          <cell r="A212" t="str">
            <v>卓琦</v>
          </cell>
        </row>
        <row r="213">
          <cell r="A213" t="str">
            <v>米兰拉姆</v>
          </cell>
        </row>
        <row r="214">
          <cell r="A214" t="str">
            <v>李承轩</v>
          </cell>
        </row>
        <row r="215">
          <cell r="A215" t="str">
            <v>张雨杨</v>
          </cell>
        </row>
        <row r="216">
          <cell r="A216" t="str">
            <v>李科</v>
          </cell>
        </row>
        <row r="217">
          <cell r="A217" t="str">
            <v>庄可</v>
          </cell>
        </row>
        <row r="218">
          <cell r="A218" t="str">
            <v>戴周阳</v>
          </cell>
        </row>
        <row r="219">
          <cell r="A219" t="str">
            <v>周楚涵</v>
          </cell>
        </row>
        <row r="220">
          <cell r="A220" t="str">
            <v>段毅果</v>
          </cell>
        </row>
        <row r="221">
          <cell r="A221" t="str">
            <v>黄欣睿</v>
          </cell>
        </row>
        <row r="222">
          <cell r="A222" t="str">
            <v>宣晨晨</v>
          </cell>
        </row>
        <row r="223">
          <cell r="A223" t="str">
            <v>伍戈</v>
          </cell>
        </row>
        <row r="224">
          <cell r="A224" t="str">
            <v>贾玥</v>
          </cell>
        </row>
        <row r="225">
          <cell r="A225" t="str">
            <v>丁照溪</v>
          </cell>
        </row>
        <row r="226">
          <cell r="A226" t="str">
            <v>黄琳娟</v>
          </cell>
        </row>
        <row r="227">
          <cell r="A227" t="str">
            <v>张博洋</v>
          </cell>
        </row>
        <row r="228">
          <cell r="A228" t="str">
            <v>马遇伯</v>
          </cell>
        </row>
        <row r="229">
          <cell r="A229" t="str">
            <v>马靖媛</v>
          </cell>
        </row>
        <row r="230">
          <cell r="A230" t="str">
            <v>李晶</v>
          </cell>
        </row>
        <row r="231">
          <cell r="A231" t="str">
            <v>盛书琪</v>
          </cell>
        </row>
        <row r="232">
          <cell r="A232" t="str">
            <v>徐藤月</v>
          </cell>
        </row>
        <row r="233">
          <cell r="A233" t="str">
            <v>张璐瑶</v>
          </cell>
        </row>
        <row r="234">
          <cell r="A234" t="str">
            <v>时雨桐</v>
          </cell>
        </row>
        <row r="235">
          <cell r="A235" t="str">
            <v>何雨晴</v>
          </cell>
        </row>
        <row r="236">
          <cell r="A236" t="str">
            <v>应嘉琪</v>
          </cell>
        </row>
        <row r="237">
          <cell r="A237" t="str">
            <v>汪铃杰</v>
          </cell>
        </row>
        <row r="238">
          <cell r="A238" t="str">
            <v>陈书杭</v>
          </cell>
        </row>
        <row r="239">
          <cell r="A239" t="str">
            <v>王政</v>
          </cell>
          <cell r="B239">
            <v>1</v>
          </cell>
        </row>
        <row r="240">
          <cell r="A240" t="str">
            <v>胡巧婷</v>
          </cell>
        </row>
        <row r="241">
          <cell r="A241" t="str">
            <v>罗柏林</v>
          </cell>
        </row>
        <row r="242">
          <cell r="A242" t="str">
            <v>王恺之</v>
          </cell>
        </row>
        <row r="243">
          <cell r="A243" t="str">
            <v>方琪</v>
          </cell>
        </row>
        <row r="244">
          <cell r="A244" t="str">
            <v>邓兰馨</v>
          </cell>
        </row>
        <row r="245">
          <cell r="A245" t="str">
            <v>陶瑾瑶</v>
          </cell>
        </row>
        <row r="246">
          <cell r="A246" t="str">
            <v>罗艺文</v>
          </cell>
        </row>
        <row r="247">
          <cell r="A247" t="str">
            <v>潘佶</v>
          </cell>
        </row>
        <row r="248">
          <cell r="A248" t="str">
            <v>曦曙</v>
          </cell>
        </row>
        <row r="249">
          <cell r="A249" t="str">
            <v>林奋进</v>
          </cell>
        </row>
        <row r="250">
          <cell r="A250" t="str">
            <v>热依扎·努尔波拉提</v>
          </cell>
        </row>
        <row r="251">
          <cell r="A251" t="str">
            <v>陈昱吟</v>
          </cell>
        </row>
        <row r="252">
          <cell r="A252" t="str">
            <v>康立宏</v>
          </cell>
        </row>
        <row r="253">
          <cell r="A253" t="str">
            <v>季颖</v>
          </cell>
        </row>
        <row r="254">
          <cell r="A254" t="str">
            <v>任布施</v>
          </cell>
        </row>
        <row r="255">
          <cell r="A255" t="str">
            <v>范景南</v>
          </cell>
        </row>
        <row r="256">
          <cell r="A256" t="str">
            <v>王佳琪</v>
          </cell>
        </row>
        <row r="257">
          <cell r="A257" t="str">
            <v>虞文清</v>
          </cell>
        </row>
        <row r="258">
          <cell r="A258" t="str">
            <v>蔡江莹</v>
          </cell>
        </row>
        <row r="259">
          <cell r="A259" t="str">
            <v>苏逸</v>
          </cell>
        </row>
        <row r="260">
          <cell r="A260" t="str">
            <v>王世林</v>
          </cell>
        </row>
        <row r="261">
          <cell r="A261" t="str">
            <v>吴新芳</v>
          </cell>
        </row>
        <row r="262">
          <cell r="A262" t="str">
            <v>邹荷婷</v>
          </cell>
        </row>
        <row r="263">
          <cell r="A263" t="str">
            <v>王卢翼</v>
          </cell>
        </row>
        <row r="264">
          <cell r="A264" t="str">
            <v>越湘灵</v>
          </cell>
        </row>
        <row r="265">
          <cell r="A265" t="str">
            <v>王天一</v>
          </cell>
        </row>
        <row r="266">
          <cell r="A266" t="str">
            <v>罗维洛</v>
          </cell>
        </row>
        <row r="267">
          <cell r="A267" t="str">
            <v>周凯旋</v>
          </cell>
        </row>
        <row r="268">
          <cell r="A268" t="str">
            <v>王怡</v>
          </cell>
        </row>
        <row r="269">
          <cell r="A269" t="str">
            <v>杨一恺</v>
          </cell>
        </row>
        <row r="270">
          <cell r="A270" t="str">
            <v>谭惠中</v>
          </cell>
        </row>
        <row r="271">
          <cell r="A271" t="str">
            <v>王其峻</v>
          </cell>
        </row>
        <row r="272">
          <cell r="A272" t="str">
            <v>张镁琦</v>
          </cell>
        </row>
        <row r="273">
          <cell r="A273" t="str">
            <v>刘禹彤</v>
          </cell>
        </row>
        <row r="274">
          <cell r="A274" t="str">
            <v>周碧悦</v>
          </cell>
        </row>
        <row r="275">
          <cell r="A275" t="str">
            <v>谢慧敏</v>
          </cell>
        </row>
        <row r="276">
          <cell r="A276" t="str">
            <v>谢慧芹</v>
          </cell>
        </row>
        <row r="277">
          <cell r="A277" t="str">
            <v>魏永军</v>
          </cell>
        </row>
        <row r="278">
          <cell r="A278" t="str">
            <v>李毅</v>
          </cell>
        </row>
        <row r="279">
          <cell r="A279" t="str">
            <v>马露洋</v>
          </cell>
        </row>
        <row r="280">
          <cell r="A280" t="str">
            <v>张子晗</v>
          </cell>
        </row>
        <row r="281">
          <cell r="A281" t="str">
            <v>陈含郁</v>
          </cell>
        </row>
        <row r="282">
          <cell r="A282" t="str">
            <v>张庭睿</v>
          </cell>
        </row>
        <row r="283">
          <cell r="A283" t="str">
            <v>邱星怡</v>
          </cell>
        </row>
        <row r="284">
          <cell r="A284" t="str">
            <v>宋志杰</v>
          </cell>
        </row>
        <row r="285">
          <cell r="A285" t="str">
            <v>黄楠</v>
          </cell>
        </row>
        <row r="286">
          <cell r="A286" t="str">
            <v>李王镕</v>
          </cell>
        </row>
        <row r="287">
          <cell r="A287" t="str">
            <v>马源静</v>
          </cell>
        </row>
        <row r="288">
          <cell r="A288" t="str">
            <v>卿妍婕</v>
          </cell>
        </row>
        <row r="289">
          <cell r="A289" t="str">
            <v>张卓宁</v>
          </cell>
        </row>
        <row r="290">
          <cell r="A290" t="str">
            <v>江婉莹</v>
          </cell>
        </row>
        <row r="291">
          <cell r="A291" t="str">
            <v>宋义韬</v>
          </cell>
        </row>
        <row r="292">
          <cell r="A292" t="str">
            <v>刘瑞年</v>
          </cell>
        </row>
        <row r="293">
          <cell r="A293" t="str">
            <v>游伊宁</v>
          </cell>
        </row>
        <row r="294">
          <cell r="A294" t="str">
            <v>吴诗雨</v>
          </cell>
        </row>
        <row r="295">
          <cell r="A295" t="str">
            <v>王珠娴</v>
          </cell>
        </row>
        <row r="296">
          <cell r="A296" t="str">
            <v>王宇然</v>
          </cell>
        </row>
        <row r="297">
          <cell r="A297" t="str">
            <v>戴捷翔</v>
          </cell>
        </row>
        <row r="298">
          <cell r="A298" t="str">
            <v>唐卿蝉</v>
          </cell>
        </row>
        <row r="299">
          <cell r="A299" t="str">
            <v>孙栋梁</v>
          </cell>
        </row>
        <row r="300">
          <cell r="A300" t="str">
            <v>孟子桓</v>
          </cell>
        </row>
        <row r="301">
          <cell r="A301" t="str">
            <v>谢盛杰</v>
          </cell>
        </row>
        <row r="302">
          <cell r="A302" t="str">
            <v>王书琪</v>
          </cell>
        </row>
        <row r="303">
          <cell r="A303" t="str">
            <v>陈晟</v>
          </cell>
        </row>
        <row r="304">
          <cell r="A304" t="str">
            <v>李晓睿</v>
          </cell>
        </row>
        <row r="305">
          <cell r="A305" t="str">
            <v>王琳紫</v>
          </cell>
        </row>
        <row r="306">
          <cell r="A306" t="str">
            <v>沈思怡</v>
          </cell>
        </row>
        <row r="307">
          <cell r="A307" t="str">
            <v>周徐冰</v>
          </cell>
        </row>
        <row r="308">
          <cell r="A308" t="str">
            <v>何金瑾</v>
          </cell>
        </row>
        <row r="309">
          <cell r="A309" t="str">
            <v>韩思雨</v>
          </cell>
        </row>
        <row r="310">
          <cell r="A310" t="str">
            <v>凌晨</v>
          </cell>
        </row>
        <row r="311">
          <cell r="A311" t="str">
            <v>潘李哲</v>
          </cell>
        </row>
        <row r="312">
          <cell r="A312" t="str">
            <v>董慧伶</v>
          </cell>
        </row>
        <row r="313">
          <cell r="A313" t="str">
            <v>章轶群</v>
          </cell>
        </row>
        <row r="314">
          <cell r="A314" t="str">
            <v>张哲睿</v>
          </cell>
        </row>
        <row r="315">
          <cell r="A315" t="str">
            <v>邓宛如</v>
          </cell>
        </row>
        <row r="316">
          <cell r="A316" t="str">
            <v>李玥</v>
          </cell>
        </row>
        <row r="317">
          <cell r="A317" t="str">
            <v>全思贤</v>
          </cell>
        </row>
        <row r="318">
          <cell r="A318" t="str">
            <v>王珉琛</v>
          </cell>
        </row>
        <row r="319">
          <cell r="A319" t="str">
            <v>刘畅</v>
          </cell>
        </row>
        <row r="320">
          <cell r="A320" t="str">
            <v>马天宇</v>
          </cell>
        </row>
        <row r="321">
          <cell r="A321" t="str">
            <v>李超</v>
          </cell>
        </row>
        <row r="322">
          <cell r="A322" t="str">
            <v>醴敏</v>
          </cell>
        </row>
        <row r="323">
          <cell r="A323" t="str">
            <v>张乃月</v>
          </cell>
        </row>
        <row r="324">
          <cell r="A324" t="str">
            <v>刘芯巧</v>
          </cell>
        </row>
        <row r="325">
          <cell r="A325" t="str">
            <v>池正昊</v>
          </cell>
        </row>
        <row r="326">
          <cell r="A326" t="str">
            <v>王诚誉</v>
          </cell>
        </row>
        <row r="327">
          <cell r="A327" t="str">
            <v>柳明昊</v>
          </cell>
          <cell r="B327">
            <v>1</v>
          </cell>
        </row>
        <row r="328">
          <cell r="A328" t="str">
            <v>周涵</v>
          </cell>
        </row>
        <row r="329">
          <cell r="A329" t="str">
            <v>梁泽仙</v>
          </cell>
        </row>
        <row r="330">
          <cell r="A330" t="str">
            <v>刘兰希</v>
          </cell>
        </row>
        <row r="331">
          <cell r="A331" t="str">
            <v>徐翊钧</v>
          </cell>
        </row>
        <row r="332">
          <cell r="A332" t="str">
            <v>陈萱</v>
          </cell>
        </row>
        <row r="333">
          <cell r="A333" t="str">
            <v>杜汶骏</v>
          </cell>
        </row>
        <row r="334">
          <cell r="A334" t="str">
            <v>陆鲁杰</v>
          </cell>
        </row>
        <row r="335">
          <cell r="A335" t="str">
            <v>高天健</v>
          </cell>
          <cell r="B335">
            <v>1</v>
          </cell>
        </row>
        <row r="336">
          <cell r="A336" t="str">
            <v>张恒志</v>
          </cell>
          <cell r="B336">
            <v>1</v>
          </cell>
        </row>
        <row r="337">
          <cell r="A337" t="str">
            <v>杨习之</v>
          </cell>
        </row>
        <row r="338">
          <cell r="A338" t="str">
            <v>彭学文</v>
          </cell>
        </row>
        <row r="339">
          <cell r="A339" t="str">
            <v>王晨晓</v>
          </cell>
        </row>
        <row r="340">
          <cell r="A340" t="str">
            <v>蒋欣妙</v>
          </cell>
        </row>
        <row r="341">
          <cell r="A341" t="str">
            <v>陈乐涵</v>
          </cell>
        </row>
        <row r="342">
          <cell r="A342" t="str">
            <v>杨雨孜</v>
          </cell>
        </row>
        <row r="343">
          <cell r="A343" t="str">
            <v>曾晨洋</v>
          </cell>
        </row>
        <row r="344">
          <cell r="A344" t="str">
            <v>莫一帆</v>
          </cell>
        </row>
        <row r="345">
          <cell r="A345" t="str">
            <v>陈真真</v>
          </cell>
        </row>
        <row r="346">
          <cell r="A346" t="str">
            <v>沈宽</v>
          </cell>
        </row>
        <row r="347">
          <cell r="A347" t="str">
            <v>贺玉婷</v>
          </cell>
        </row>
        <row r="348">
          <cell r="A348" t="str">
            <v>单雪澍</v>
          </cell>
        </row>
        <row r="349">
          <cell r="A349" t="str">
            <v>陈可思</v>
          </cell>
        </row>
        <row r="350">
          <cell r="A350" t="str">
            <v>林琬容</v>
          </cell>
        </row>
        <row r="351">
          <cell r="A351" t="str">
            <v>胡茗栋</v>
          </cell>
        </row>
        <row r="352">
          <cell r="A352" t="str">
            <v>马莘洋</v>
          </cell>
        </row>
        <row r="353">
          <cell r="A353" t="str">
            <v>于镒铜</v>
          </cell>
        </row>
        <row r="354">
          <cell r="A354" t="str">
            <v>李天屹</v>
          </cell>
        </row>
        <row r="355">
          <cell r="A355" t="str">
            <v>唐俊宇</v>
          </cell>
        </row>
        <row r="356">
          <cell r="A356" t="str">
            <v>周子安</v>
          </cell>
        </row>
        <row r="357">
          <cell r="A357" t="str">
            <v>李朝阳</v>
          </cell>
        </row>
        <row r="358">
          <cell r="A358" t="str">
            <v>陈晓艾</v>
          </cell>
        </row>
        <row r="359">
          <cell r="A359" t="str">
            <v>于晓阳</v>
          </cell>
        </row>
        <row r="360">
          <cell r="A360" t="str">
            <v>赵紫涵</v>
          </cell>
        </row>
        <row r="361">
          <cell r="A361" t="str">
            <v>张洋</v>
          </cell>
        </row>
        <row r="362">
          <cell r="A362" t="str">
            <v>陈子豪</v>
          </cell>
        </row>
        <row r="363">
          <cell r="A363" t="str">
            <v>彭湃</v>
          </cell>
        </row>
        <row r="364">
          <cell r="A364" t="str">
            <v>金朔冬</v>
          </cell>
        </row>
        <row r="365">
          <cell r="A365" t="str">
            <v>申鑫瑶</v>
          </cell>
        </row>
        <row r="366">
          <cell r="A366" t="str">
            <v>马斌成</v>
          </cell>
        </row>
        <row r="367">
          <cell r="A367" t="str">
            <v>赵文婧</v>
          </cell>
        </row>
        <row r="368">
          <cell r="A368" t="str">
            <v>吴鸿毅</v>
          </cell>
        </row>
        <row r="369">
          <cell r="A369" t="str">
            <v>杨子巍</v>
          </cell>
        </row>
        <row r="370">
          <cell r="A370" t="str">
            <v>李姗灿</v>
          </cell>
        </row>
        <row r="371">
          <cell r="A371" t="str">
            <v>何懿锦</v>
          </cell>
        </row>
        <row r="372">
          <cell r="A372" t="str">
            <v>谢晓辰</v>
          </cell>
        </row>
        <row r="373">
          <cell r="A373" t="str">
            <v>张了丹</v>
          </cell>
        </row>
        <row r="374">
          <cell r="A374" t="str">
            <v>王巧丽</v>
          </cell>
        </row>
        <row r="375">
          <cell r="A375" t="str">
            <v>周启璇</v>
          </cell>
        </row>
        <row r="376">
          <cell r="A376" t="str">
            <v>何晓佳</v>
          </cell>
        </row>
        <row r="377">
          <cell r="A377" t="str">
            <v>叶佳奕</v>
          </cell>
        </row>
        <row r="378">
          <cell r="A378" t="str">
            <v>田桃</v>
          </cell>
        </row>
        <row r="379">
          <cell r="A379" t="str">
            <v>路云飞</v>
          </cell>
        </row>
        <row r="380">
          <cell r="A380" t="str">
            <v>屠斯涵</v>
          </cell>
        </row>
        <row r="381">
          <cell r="A381" t="str">
            <v>刘思嘉</v>
          </cell>
        </row>
        <row r="382">
          <cell r="A382" t="str">
            <v>达瓦曲珍</v>
          </cell>
        </row>
        <row r="383">
          <cell r="A383" t="str">
            <v>姚岚</v>
          </cell>
        </row>
        <row r="384">
          <cell r="A384" t="str">
            <v>王裕舟</v>
          </cell>
        </row>
        <row r="385">
          <cell r="A385" t="str">
            <v>百文晓</v>
          </cell>
        </row>
        <row r="386">
          <cell r="A386" t="str">
            <v>邹帆</v>
          </cell>
        </row>
        <row r="387">
          <cell r="A387" t="str">
            <v>王晨来</v>
          </cell>
        </row>
        <row r="388">
          <cell r="A388" t="str">
            <v>刘一蕙</v>
          </cell>
        </row>
        <row r="389">
          <cell r="A389" t="str">
            <v>余璐</v>
          </cell>
        </row>
        <row r="390">
          <cell r="A390" t="str">
            <v>丁镛</v>
          </cell>
        </row>
        <row r="391">
          <cell r="A391" t="str">
            <v>张涵茹</v>
          </cell>
        </row>
        <row r="392">
          <cell r="A392" t="str">
            <v>李旭东</v>
          </cell>
        </row>
        <row r="393">
          <cell r="A393" t="str">
            <v>金敖</v>
          </cell>
        </row>
        <row r="394">
          <cell r="A394" t="str">
            <v>袁天池</v>
          </cell>
          <cell r="B394">
            <v>1</v>
          </cell>
        </row>
        <row r="395">
          <cell r="A395" t="str">
            <v>张轩铭</v>
          </cell>
          <cell r="B395">
            <v>1</v>
          </cell>
        </row>
        <row r="396">
          <cell r="A396" t="str">
            <v>王瑞晗</v>
          </cell>
        </row>
        <row r="397">
          <cell r="A397" t="str">
            <v>黄易</v>
          </cell>
        </row>
        <row r="398">
          <cell r="A398" t="str">
            <v>陈曦</v>
          </cell>
        </row>
        <row r="399">
          <cell r="A399" t="str">
            <v>王人锋</v>
          </cell>
        </row>
        <row r="400">
          <cell r="A400" t="str">
            <v>国荣远</v>
          </cell>
        </row>
        <row r="401">
          <cell r="A401" t="str">
            <v>樊睿</v>
          </cell>
        </row>
        <row r="402">
          <cell r="A402" t="str">
            <v>傅钰</v>
          </cell>
        </row>
        <row r="403">
          <cell r="A403" t="str">
            <v>徐尔浩</v>
          </cell>
        </row>
        <row r="404">
          <cell r="A404" t="str">
            <v>凌子恒</v>
          </cell>
        </row>
        <row r="405">
          <cell r="A405" t="str">
            <v>殷子涵</v>
          </cell>
          <cell r="B405">
            <v>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石大杭</v>
          </cell>
          <cell r="B11">
            <v>1</v>
          </cell>
        </row>
        <row r="12">
          <cell r="A12" t="str">
            <v>马文博</v>
          </cell>
          <cell r="B12">
            <v>1</v>
          </cell>
        </row>
        <row r="13">
          <cell r="A13" t="str">
            <v>王晓睿</v>
          </cell>
          <cell r="B13">
            <v>1</v>
          </cell>
        </row>
        <row r="14">
          <cell r="A14" t="str">
            <v>葛硕伟</v>
          </cell>
          <cell r="B14">
            <v>1</v>
          </cell>
        </row>
        <row r="15">
          <cell r="A15" t="str">
            <v>刘凤凯</v>
          </cell>
          <cell r="B15">
            <v>1</v>
          </cell>
        </row>
        <row r="16">
          <cell r="A16" t="str">
            <v>刘祥顺</v>
          </cell>
          <cell r="B16">
            <v>1</v>
          </cell>
        </row>
        <row r="17">
          <cell r="A17" t="str">
            <v>王子腾</v>
          </cell>
          <cell r="B17">
            <v>1</v>
          </cell>
        </row>
        <row r="18">
          <cell r="A18" t="str">
            <v>刘哲宇</v>
          </cell>
          <cell r="B18">
            <v>1</v>
          </cell>
        </row>
        <row r="19">
          <cell r="A19" t="str">
            <v>孙正轶</v>
          </cell>
          <cell r="B19">
            <v>1</v>
          </cell>
        </row>
        <row r="20">
          <cell r="A20" t="str">
            <v>王天泽</v>
          </cell>
          <cell r="B20">
            <v>1</v>
          </cell>
        </row>
        <row r="21">
          <cell r="A21" t="str">
            <v>高祺</v>
          </cell>
          <cell r="B21">
            <v>1</v>
          </cell>
        </row>
        <row r="22">
          <cell r="A22" t="str">
            <v>万世雄</v>
          </cell>
          <cell r="B22">
            <v>1</v>
          </cell>
        </row>
        <row r="23">
          <cell r="A23" t="str">
            <v>沈祺凯</v>
          </cell>
          <cell r="B23">
            <v>1</v>
          </cell>
        </row>
        <row r="24">
          <cell r="A24" t="str">
            <v>唐恺</v>
          </cell>
          <cell r="B24">
            <v>1</v>
          </cell>
        </row>
        <row r="25">
          <cell r="A25" t="str">
            <v>樊施成</v>
          </cell>
          <cell r="B25">
            <v>1</v>
          </cell>
        </row>
        <row r="26">
          <cell r="A26" t="str">
            <v>林书墨</v>
          </cell>
          <cell r="B26">
            <v>1</v>
          </cell>
        </row>
        <row r="27">
          <cell r="A27" t="str">
            <v>刘星宇</v>
          </cell>
          <cell r="B27">
            <v>1</v>
          </cell>
        </row>
        <row r="28">
          <cell r="A28" t="str">
            <v>楼元浩</v>
          </cell>
          <cell r="B28">
            <v>1</v>
          </cell>
        </row>
        <row r="29">
          <cell r="A29" t="str">
            <v>马欣楷</v>
          </cell>
          <cell r="B29">
            <v>1</v>
          </cell>
        </row>
        <row r="30">
          <cell r="A30" t="str">
            <v>温喆</v>
          </cell>
          <cell r="B30">
            <v>1</v>
          </cell>
        </row>
        <row r="31">
          <cell r="A31" t="str">
            <v>任煜涛</v>
          </cell>
          <cell r="B31">
            <v>1</v>
          </cell>
        </row>
        <row r="32">
          <cell r="A32" t="str">
            <v>李虹锐</v>
          </cell>
          <cell r="B32">
            <v>1</v>
          </cell>
        </row>
        <row r="33">
          <cell r="A33" t="str">
            <v>马恺悦</v>
          </cell>
          <cell r="B33">
            <v>1</v>
          </cell>
        </row>
        <row r="34">
          <cell r="A34" t="str">
            <v>叶尔扎提·阿布都努尔</v>
          </cell>
          <cell r="B34">
            <v>1</v>
          </cell>
        </row>
        <row r="35">
          <cell r="A35" t="str">
            <v>付浩然</v>
          </cell>
          <cell r="B35">
            <v>1</v>
          </cell>
        </row>
        <row r="36">
          <cell r="A36" t="str">
            <v>李金天</v>
          </cell>
          <cell r="B36">
            <v>1</v>
          </cell>
        </row>
        <row r="37">
          <cell r="A37" t="str">
            <v>郑淇文</v>
          </cell>
          <cell r="B37">
            <v>1</v>
          </cell>
        </row>
        <row r="38">
          <cell r="A38" t="str">
            <v>朱程珂</v>
          </cell>
          <cell r="B38">
            <v>1</v>
          </cell>
        </row>
        <row r="39">
          <cell r="A39" t="str">
            <v>章天昂</v>
          </cell>
          <cell r="B39">
            <v>1</v>
          </cell>
        </row>
        <row r="40">
          <cell r="A40" t="str">
            <v>刘若曦</v>
          </cell>
          <cell r="B40">
            <v>1</v>
          </cell>
        </row>
        <row r="41">
          <cell r="A41" t="str">
            <v>龚树培</v>
          </cell>
          <cell r="B41">
            <v>1</v>
          </cell>
        </row>
        <row r="42">
          <cell r="A42" t="str">
            <v>闫鹏丞</v>
          </cell>
          <cell r="B42">
            <v>1</v>
          </cell>
        </row>
        <row r="43">
          <cell r="A43" t="str">
            <v>王维彬</v>
          </cell>
          <cell r="B43">
            <v>1</v>
          </cell>
        </row>
        <row r="44">
          <cell r="A44" t="str">
            <v>金可</v>
          </cell>
          <cell r="B44">
            <v>1</v>
          </cell>
        </row>
        <row r="45">
          <cell r="A45" t="str">
            <v>汪张翼</v>
          </cell>
          <cell r="B45">
            <v>1</v>
          </cell>
        </row>
        <row r="46">
          <cell r="A46" t="str">
            <v>吴林哲</v>
          </cell>
          <cell r="B46">
            <v>1</v>
          </cell>
        </row>
        <row r="47">
          <cell r="A47" t="str">
            <v>林宇航</v>
          </cell>
          <cell r="B47">
            <v>1</v>
          </cell>
        </row>
        <row r="48">
          <cell r="A48" t="str">
            <v>公冶在田</v>
          </cell>
          <cell r="B48">
            <v>1</v>
          </cell>
        </row>
        <row r="49">
          <cell r="A49" t="str">
            <v>冉海洲</v>
          </cell>
          <cell r="B49">
            <v>1</v>
          </cell>
        </row>
        <row r="50">
          <cell r="A50" t="str">
            <v>彭超源</v>
          </cell>
          <cell r="B50">
            <v>1</v>
          </cell>
        </row>
        <row r="51">
          <cell r="A51" t="str">
            <v>蒋骁翀</v>
          </cell>
          <cell r="B51">
            <v>1</v>
          </cell>
        </row>
        <row r="52">
          <cell r="A52" t="str">
            <v>孙安锰</v>
          </cell>
          <cell r="B52">
            <v>1</v>
          </cell>
        </row>
        <row r="53">
          <cell r="A53" t="str">
            <v>丁永琰</v>
          </cell>
          <cell r="B53">
            <v>1</v>
          </cell>
        </row>
        <row r="54">
          <cell r="A54" t="str">
            <v>章增明</v>
          </cell>
          <cell r="B54">
            <v>1</v>
          </cell>
        </row>
        <row r="55">
          <cell r="A55" t="str">
            <v>林涛</v>
          </cell>
          <cell r="B55">
            <v>1</v>
          </cell>
        </row>
        <row r="56">
          <cell r="A56" t="str">
            <v>杜文远</v>
          </cell>
          <cell r="B56">
            <v>1</v>
          </cell>
        </row>
        <row r="57">
          <cell r="A57" t="str">
            <v>范恒</v>
          </cell>
          <cell r="B57">
            <v>1</v>
          </cell>
        </row>
        <row r="58">
          <cell r="A58" t="str">
            <v>盛秋实</v>
          </cell>
          <cell r="B58">
            <v>1</v>
          </cell>
        </row>
        <row r="59">
          <cell r="A59" t="str">
            <v>刘卓然</v>
          </cell>
          <cell r="B59">
            <v>1</v>
          </cell>
        </row>
        <row r="60">
          <cell r="A60" t="str">
            <v>徐耀文</v>
          </cell>
          <cell r="B60">
            <v>1</v>
          </cell>
        </row>
        <row r="61">
          <cell r="A61" t="str">
            <v>杜承蔚</v>
          </cell>
          <cell r="B61">
            <v>1</v>
          </cell>
        </row>
        <row r="62">
          <cell r="A62" t="str">
            <v>郭家鑫</v>
          </cell>
          <cell r="B62">
            <v>1</v>
          </cell>
        </row>
        <row r="63">
          <cell r="A63" t="str">
            <v>寿哲韵</v>
          </cell>
          <cell r="B63">
            <v>1</v>
          </cell>
        </row>
        <row r="64">
          <cell r="A64" t="str">
            <v>李昀铮</v>
          </cell>
          <cell r="B64">
            <v>1</v>
          </cell>
        </row>
        <row r="65">
          <cell r="A65" t="str">
            <v>蔡佳怡</v>
          </cell>
          <cell r="B65">
            <v>1</v>
          </cell>
        </row>
        <row r="66">
          <cell r="A66" t="str">
            <v>张帅辰</v>
          </cell>
          <cell r="B66">
            <v>1</v>
          </cell>
        </row>
        <row r="67">
          <cell r="A67" t="str">
            <v>杨天锦云</v>
          </cell>
          <cell r="B67">
            <v>1</v>
          </cell>
        </row>
        <row r="68">
          <cell r="A68" t="str">
            <v>黄开洋</v>
          </cell>
          <cell r="B68">
            <v>1</v>
          </cell>
        </row>
        <row r="69">
          <cell r="A69" t="str">
            <v>邹涛林</v>
          </cell>
          <cell r="B69">
            <v>1</v>
          </cell>
        </row>
        <row r="70">
          <cell r="A70" t="str">
            <v>金泽轩</v>
          </cell>
          <cell r="B70">
            <v>1</v>
          </cell>
        </row>
        <row r="71">
          <cell r="A71" t="str">
            <v>孟午阳</v>
          </cell>
          <cell r="B71">
            <v>1</v>
          </cell>
        </row>
        <row r="72">
          <cell r="A72" t="str">
            <v>赵安可</v>
          </cell>
          <cell r="B72">
            <v>1</v>
          </cell>
        </row>
        <row r="73">
          <cell r="A73" t="str">
            <v>雷喻斐</v>
          </cell>
          <cell r="B73">
            <v>1</v>
          </cell>
        </row>
        <row r="74">
          <cell r="A74" t="str">
            <v>刘炜</v>
          </cell>
          <cell r="B74">
            <v>1</v>
          </cell>
        </row>
        <row r="75">
          <cell r="A75" t="str">
            <v>刘源</v>
          </cell>
          <cell r="B75">
            <v>1</v>
          </cell>
        </row>
        <row r="76">
          <cell r="A76" t="str">
            <v>陈韬</v>
          </cell>
          <cell r="B76">
            <v>1</v>
          </cell>
        </row>
        <row r="77">
          <cell r="A77" t="str">
            <v>徐珵</v>
          </cell>
          <cell r="B77">
            <v>1</v>
          </cell>
        </row>
        <row r="78">
          <cell r="A78" t="str">
            <v>王一钦</v>
          </cell>
          <cell r="B78">
            <v>1</v>
          </cell>
        </row>
        <row r="79">
          <cell r="A79" t="str">
            <v>张鼎鼎</v>
          </cell>
          <cell r="B79">
            <v>1</v>
          </cell>
        </row>
        <row r="80">
          <cell r="A80" t="str">
            <v>罗杨杨</v>
          </cell>
          <cell r="B80">
            <v>1</v>
          </cell>
        </row>
        <row r="81">
          <cell r="A81" t="str">
            <v>王子文</v>
          </cell>
          <cell r="B81">
            <v>1</v>
          </cell>
        </row>
        <row r="82">
          <cell r="A82" t="str">
            <v>王开炫</v>
          </cell>
          <cell r="B82">
            <v>1</v>
          </cell>
        </row>
        <row r="83">
          <cell r="A83" t="str">
            <v>熊昊坤</v>
          </cell>
          <cell r="B83">
            <v>1</v>
          </cell>
        </row>
        <row r="84">
          <cell r="A84" t="str">
            <v>王明祎</v>
          </cell>
          <cell r="B84">
            <v>1</v>
          </cell>
        </row>
        <row r="85">
          <cell r="A85" t="str">
            <v>吴艳明</v>
          </cell>
          <cell r="B85">
            <v>1</v>
          </cell>
        </row>
        <row r="86">
          <cell r="A86" t="str">
            <v>唐翀宇</v>
          </cell>
          <cell r="B86">
            <v>1</v>
          </cell>
        </row>
        <row r="87">
          <cell r="A87" t="str">
            <v>朱立栋</v>
          </cell>
          <cell r="B87">
            <v>1</v>
          </cell>
        </row>
        <row r="88">
          <cell r="A88" t="str">
            <v>许浒</v>
          </cell>
          <cell r="B88">
            <v>1</v>
          </cell>
        </row>
        <row r="89">
          <cell r="A89" t="str">
            <v>何群山</v>
          </cell>
          <cell r="B89">
            <v>1</v>
          </cell>
        </row>
        <row r="90">
          <cell r="A90" t="str">
            <v>陈志恒</v>
          </cell>
          <cell r="B90">
            <v>1</v>
          </cell>
        </row>
        <row r="91">
          <cell r="A91" t="str">
            <v>沈嘉辉</v>
          </cell>
          <cell r="B91">
            <v>1</v>
          </cell>
        </row>
        <row r="92">
          <cell r="A92" t="str">
            <v>陈瀚洋</v>
          </cell>
          <cell r="B92">
            <v>1</v>
          </cell>
        </row>
        <row r="93">
          <cell r="A93" t="str">
            <v>孙永超</v>
          </cell>
          <cell r="B93">
            <v>1</v>
          </cell>
        </row>
        <row r="94">
          <cell r="A94" t="str">
            <v>李逸东</v>
          </cell>
          <cell r="B94">
            <v>1</v>
          </cell>
        </row>
        <row r="95">
          <cell r="A95" t="str">
            <v>张思阳</v>
          </cell>
          <cell r="B95">
            <v>1</v>
          </cell>
        </row>
        <row r="96">
          <cell r="A96" t="str">
            <v>李柯呈</v>
          </cell>
          <cell r="B96">
            <v>1</v>
          </cell>
        </row>
        <row r="97">
          <cell r="A97" t="str">
            <v>李寅龙</v>
          </cell>
          <cell r="B97">
            <v>1</v>
          </cell>
        </row>
        <row r="98">
          <cell r="A98" t="str">
            <v>范宇心</v>
          </cell>
          <cell r="B98">
            <v>1</v>
          </cell>
        </row>
        <row r="99">
          <cell r="A99" t="str">
            <v>张珑瑜</v>
          </cell>
          <cell r="B99">
            <v>1</v>
          </cell>
        </row>
        <row r="100">
          <cell r="A100" t="str">
            <v>柳诗琴</v>
          </cell>
          <cell r="B100">
            <v>1</v>
          </cell>
        </row>
        <row r="101">
          <cell r="A101" t="str">
            <v>朱晨阳</v>
          </cell>
          <cell r="B101">
            <v>1</v>
          </cell>
        </row>
        <row r="102">
          <cell r="A102" t="str">
            <v>杨振环</v>
          </cell>
          <cell r="B102">
            <v>1</v>
          </cell>
        </row>
        <row r="103">
          <cell r="A103" t="str">
            <v>罗利波</v>
          </cell>
          <cell r="B103">
            <v>1</v>
          </cell>
        </row>
        <row r="104">
          <cell r="A104" t="str">
            <v>侯俊逸</v>
          </cell>
          <cell r="B104">
            <v>1</v>
          </cell>
        </row>
        <row r="105">
          <cell r="A105" t="str">
            <v>杨安桐</v>
          </cell>
          <cell r="B105">
            <v>1</v>
          </cell>
        </row>
        <row r="106">
          <cell r="A106" t="str">
            <v>陈羽田</v>
          </cell>
          <cell r="B106">
            <v>1</v>
          </cell>
        </row>
        <row r="107">
          <cell r="A107" t="str">
            <v>高天健</v>
          </cell>
          <cell r="B107">
            <v>1</v>
          </cell>
        </row>
        <row r="108">
          <cell r="A108" t="str">
            <v>管桐</v>
          </cell>
          <cell r="B108">
            <v>1</v>
          </cell>
        </row>
        <row r="109">
          <cell r="A109" t="str">
            <v>范家钰</v>
          </cell>
          <cell r="B109">
            <v>1</v>
          </cell>
        </row>
        <row r="110">
          <cell r="A110" t="str">
            <v>楼恺屹</v>
          </cell>
          <cell r="B110">
            <v>1</v>
          </cell>
        </row>
        <row r="111">
          <cell r="A111" t="str">
            <v>詹吟霄</v>
          </cell>
          <cell r="B111">
            <v>1</v>
          </cell>
        </row>
        <row r="112">
          <cell r="A112" t="str">
            <v>邹俊捷</v>
          </cell>
          <cell r="B112">
            <v>1</v>
          </cell>
        </row>
        <row r="113">
          <cell r="A113" t="str">
            <v>姜自冲</v>
          </cell>
          <cell r="B113">
            <v>1</v>
          </cell>
        </row>
        <row r="114">
          <cell r="A114" t="str">
            <v>王亮</v>
          </cell>
          <cell r="B114">
            <v>1</v>
          </cell>
        </row>
        <row r="115">
          <cell r="A115" t="str">
            <v>伍军霖</v>
          </cell>
          <cell r="B115">
            <v>1</v>
          </cell>
        </row>
        <row r="116">
          <cell r="A116" t="str">
            <v>王立远</v>
          </cell>
          <cell r="B116">
            <v>1</v>
          </cell>
        </row>
        <row r="117">
          <cell r="A117" t="str">
            <v>方怀聪</v>
          </cell>
          <cell r="B117">
            <v>1</v>
          </cell>
        </row>
        <row r="118">
          <cell r="A118" t="str">
            <v>林凯</v>
          </cell>
          <cell r="B118">
            <v>1</v>
          </cell>
        </row>
        <row r="119">
          <cell r="A119" t="str">
            <v>李子木</v>
          </cell>
          <cell r="B119">
            <v>1</v>
          </cell>
        </row>
        <row r="120">
          <cell r="A120" t="str">
            <v>田玮明</v>
          </cell>
          <cell r="B120">
            <v>1</v>
          </cell>
        </row>
        <row r="121">
          <cell r="A121" t="str">
            <v>檀香山</v>
          </cell>
          <cell r="B121">
            <v>1</v>
          </cell>
        </row>
        <row r="122">
          <cell r="A122" t="str">
            <v>袁梦瞳</v>
          </cell>
          <cell r="B122">
            <v>1</v>
          </cell>
        </row>
        <row r="123">
          <cell r="A123" t="str">
            <v>倪旖旎</v>
          </cell>
          <cell r="B123">
            <v>1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姓名</v>
          </cell>
          <cell r="B1" t="str">
            <v>分数</v>
          </cell>
        </row>
        <row r="2">
          <cell r="A2" t="str">
            <v>贾晨阳</v>
          </cell>
          <cell r="B2">
            <v>3</v>
          </cell>
        </row>
        <row r="3">
          <cell r="A3" t="str">
            <v>陈则安</v>
          </cell>
          <cell r="B3">
            <v>3</v>
          </cell>
        </row>
        <row r="4">
          <cell r="A4" t="str">
            <v>刘祥盛</v>
          </cell>
          <cell r="B4">
            <v>3</v>
          </cell>
        </row>
        <row r="5">
          <cell r="A5" t="str">
            <v>王晓睿</v>
          </cell>
          <cell r="B5">
            <v>3</v>
          </cell>
        </row>
        <row r="6">
          <cell r="A6" t="str">
            <v>杨天锦云</v>
          </cell>
          <cell r="B6">
            <v>3</v>
          </cell>
        </row>
        <row r="7">
          <cell r="A7" t="str">
            <v>吴昆峰</v>
          </cell>
          <cell r="B7">
            <v>3</v>
          </cell>
        </row>
        <row r="8">
          <cell r="A8" t="str">
            <v>卓子琪</v>
          </cell>
          <cell r="B8">
            <v>3</v>
          </cell>
        </row>
        <row r="9">
          <cell r="A9" t="str">
            <v>娄开杨</v>
          </cell>
          <cell r="B9">
            <v>3</v>
          </cell>
        </row>
        <row r="10">
          <cell r="A10" t="str">
            <v>伍军霖</v>
          </cell>
          <cell r="B10">
            <v>3</v>
          </cell>
        </row>
        <row r="11">
          <cell r="A11" t="str">
            <v>吴承远</v>
          </cell>
          <cell r="B11">
            <v>3</v>
          </cell>
        </row>
        <row r="12">
          <cell r="A12" t="str">
            <v>潘宇森</v>
          </cell>
          <cell r="B12">
            <v>3</v>
          </cell>
        </row>
        <row r="13">
          <cell r="A13" t="str">
            <v>陈天洋</v>
          </cell>
          <cell r="B13">
            <v>3</v>
          </cell>
        </row>
        <row r="14">
          <cell r="A14" t="str">
            <v>陈炫</v>
          </cell>
          <cell r="B14">
            <v>3</v>
          </cell>
        </row>
        <row r="15">
          <cell r="A15" t="str">
            <v>徐珵</v>
          </cell>
          <cell r="B15">
            <v>3</v>
          </cell>
        </row>
        <row r="16">
          <cell r="A16" t="str">
            <v>李怡辰</v>
          </cell>
          <cell r="B16">
            <v>3</v>
          </cell>
        </row>
        <row r="17">
          <cell r="A17" t="str">
            <v>张燚</v>
          </cell>
          <cell r="B17">
            <v>3</v>
          </cell>
        </row>
        <row r="18">
          <cell r="A18" t="str">
            <v>樊施成</v>
          </cell>
          <cell r="B18">
            <v>3</v>
          </cell>
        </row>
        <row r="19">
          <cell r="A19" t="str">
            <v>杜文远</v>
          </cell>
          <cell r="B19">
            <v>3</v>
          </cell>
        </row>
        <row r="20">
          <cell r="A20" t="str">
            <v>李金卓</v>
          </cell>
          <cell r="B20">
            <v>3</v>
          </cell>
        </row>
        <row r="21">
          <cell r="A21" t="str">
            <v>李哲宇</v>
          </cell>
          <cell r="B21">
            <v>3</v>
          </cell>
        </row>
        <row r="22">
          <cell r="A22" t="str">
            <v>张佳骏</v>
          </cell>
          <cell r="B22">
            <v>3</v>
          </cell>
        </row>
        <row r="23">
          <cell r="A23" t="str">
            <v>王思蕴</v>
          </cell>
          <cell r="B23">
            <v>3</v>
          </cell>
        </row>
        <row r="24">
          <cell r="A24" t="str">
            <v>袁一鸣</v>
          </cell>
          <cell r="B24">
            <v>3</v>
          </cell>
        </row>
        <row r="25">
          <cell r="A25" t="str">
            <v>黄雨欣</v>
          </cell>
          <cell r="B25">
            <v>3</v>
          </cell>
        </row>
        <row r="26">
          <cell r="A26" t="str">
            <v>苏浩</v>
          </cell>
          <cell r="B26">
            <v>3</v>
          </cell>
        </row>
        <row r="27">
          <cell r="A27" t="str">
            <v>石钊泰</v>
          </cell>
          <cell r="B27">
            <v>3</v>
          </cell>
        </row>
        <row r="28">
          <cell r="A28" t="str">
            <v>冯皓晨</v>
          </cell>
          <cell r="B28">
            <v>3</v>
          </cell>
        </row>
        <row r="29">
          <cell r="A29" t="str">
            <v>王向光</v>
          </cell>
          <cell r="B29">
            <v>3</v>
          </cell>
        </row>
        <row r="30">
          <cell r="A30" t="str">
            <v>金子坚</v>
          </cell>
          <cell r="B30">
            <v>3</v>
          </cell>
        </row>
        <row r="31">
          <cell r="A31" t="str">
            <v>徐宇轩</v>
          </cell>
          <cell r="B31">
            <v>3</v>
          </cell>
        </row>
        <row r="32">
          <cell r="A32" t="str">
            <v>李柯呈</v>
          </cell>
          <cell r="B32">
            <v>3</v>
          </cell>
        </row>
        <row r="33">
          <cell r="A33" t="str">
            <v>陈子卓</v>
          </cell>
          <cell r="B33">
            <v>3</v>
          </cell>
        </row>
        <row r="34">
          <cell r="A34" t="str">
            <v>韩林昊</v>
          </cell>
          <cell r="B34">
            <v>3</v>
          </cell>
        </row>
        <row r="35">
          <cell r="A35" t="str">
            <v>贾泽美</v>
          </cell>
          <cell r="B35">
            <v>3</v>
          </cell>
        </row>
        <row r="36">
          <cell r="A36" t="str">
            <v>靳艺骁</v>
          </cell>
          <cell r="B36">
            <v>3</v>
          </cell>
        </row>
        <row r="37">
          <cell r="A37" t="str">
            <v>李浩江</v>
          </cell>
          <cell r="B37">
            <v>3</v>
          </cell>
        </row>
        <row r="38">
          <cell r="A38" t="str">
            <v>李毅楠</v>
          </cell>
          <cell r="B38">
            <v>3</v>
          </cell>
        </row>
        <row r="39">
          <cell r="A39" t="str">
            <v>李泽轩</v>
          </cell>
          <cell r="B39">
            <v>2</v>
          </cell>
        </row>
        <row r="40">
          <cell r="A40" t="str">
            <v>李子蕖</v>
          </cell>
          <cell r="B40">
            <v>2</v>
          </cell>
        </row>
        <row r="41">
          <cell r="A41" t="str">
            <v>刘泽</v>
          </cell>
          <cell r="B41">
            <v>2</v>
          </cell>
        </row>
        <row r="42">
          <cell r="A42" t="str">
            <v>马文博</v>
          </cell>
          <cell r="B42">
            <v>3</v>
          </cell>
        </row>
        <row r="43">
          <cell r="A43" t="str">
            <v>马晓霖</v>
          </cell>
          <cell r="B43">
            <v>3</v>
          </cell>
        </row>
        <row r="44">
          <cell r="A44" t="str">
            <v>彭程</v>
          </cell>
          <cell r="B44">
            <v>2</v>
          </cell>
        </row>
        <row r="45">
          <cell r="A45" t="str">
            <v>彭浩源</v>
          </cell>
          <cell r="B45">
            <v>3</v>
          </cell>
        </row>
        <row r="46">
          <cell r="A46" t="str">
            <v>邵可乐</v>
          </cell>
          <cell r="B46">
            <v>3</v>
          </cell>
        </row>
        <row r="47">
          <cell r="A47" t="str">
            <v>沈莪淇</v>
          </cell>
          <cell r="B47">
            <v>2</v>
          </cell>
        </row>
        <row r="48">
          <cell r="A48" t="str">
            <v>万晨阳</v>
          </cell>
          <cell r="B48">
            <v>2</v>
          </cell>
        </row>
        <row r="49">
          <cell r="A49" t="str">
            <v>王心雨</v>
          </cell>
          <cell r="B49">
            <v>1</v>
          </cell>
        </row>
        <row r="50">
          <cell r="A50" t="str">
            <v>王一凡</v>
          </cell>
          <cell r="B50">
            <v>1</v>
          </cell>
        </row>
        <row r="51">
          <cell r="A51" t="str">
            <v>王语祯</v>
          </cell>
          <cell r="B51">
            <v>3</v>
          </cell>
        </row>
        <row r="52">
          <cell r="A52" t="str">
            <v>王梓涵</v>
          </cell>
          <cell r="B52">
            <v>3</v>
          </cell>
        </row>
        <row r="53">
          <cell r="A53" t="str">
            <v>薛盛楠</v>
          </cell>
          <cell r="B53">
            <v>2</v>
          </cell>
        </row>
        <row r="54">
          <cell r="A54" t="str">
            <v>杨安桐</v>
          </cell>
          <cell r="B54">
            <v>3</v>
          </cell>
        </row>
        <row r="55">
          <cell r="A55" t="str">
            <v>叶梓</v>
          </cell>
          <cell r="B55">
            <v>2</v>
          </cell>
        </row>
        <row r="56">
          <cell r="A56" t="str">
            <v>章天昂</v>
          </cell>
          <cell r="B56">
            <v>2</v>
          </cell>
        </row>
        <row r="57">
          <cell r="A57" t="str">
            <v>周佳诚</v>
          </cell>
          <cell r="B57">
            <v>2</v>
          </cell>
        </row>
        <row r="58">
          <cell r="A58" t="str">
            <v>朱立栋</v>
          </cell>
          <cell r="B58">
            <v>2</v>
          </cell>
        </row>
        <row r="59">
          <cell r="A59" t="str">
            <v>毕研成</v>
          </cell>
          <cell r="B59">
            <v>6</v>
          </cell>
        </row>
        <row r="60">
          <cell r="A60" t="str">
            <v>陈国靖</v>
          </cell>
          <cell r="B60">
            <v>6</v>
          </cell>
        </row>
        <row r="61">
          <cell r="A61" t="str">
            <v>陈奕兆</v>
          </cell>
          <cell r="B61">
            <v>4</v>
          </cell>
        </row>
        <row r="62">
          <cell r="A62" t="str">
            <v>程之梵</v>
          </cell>
          <cell r="B62">
            <v>6</v>
          </cell>
        </row>
        <row r="63">
          <cell r="A63" t="str">
            <v>董思妤</v>
          </cell>
          <cell r="B63">
            <v>4</v>
          </cell>
        </row>
        <row r="64">
          <cell r="A64" t="str">
            <v>冯骏骐</v>
          </cell>
          <cell r="B64">
            <v>6</v>
          </cell>
        </row>
        <row r="65">
          <cell r="A65" t="str">
            <v>付浩然</v>
          </cell>
          <cell r="B65">
            <v>6</v>
          </cell>
        </row>
        <row r="66">
          <cell r="A66" t="str">
            <v>高梓皓</v>
          </cell>
          <cell r="B66">
            <v>4</v>
          </cell>
        </row>
        <row r="67">
          <cell r="A67" t="str">
            <v>葛涛</v>
          </cell>
          <cell r="B67">
            <v>6</v>
          </cell>
        </row>
        <row r="68">
          <cell r="A68" t="str">
            <v>郭家鑫</v>
          </cell>
          <cell r="B68">
            <v>6</v>
          </cell>
        </row>
        <row r="69">
          <cell r="A69" t="str">
            <v>鞠正阳</v>
          </cell>
          <cell r="B69">
            <v>2</v>
          </cell>
        </row>
        <row r="70">
          <cell r="A70" t="str">
            <v>楼欣翔</v>
          </cell>
          <cell r="B70">
            <v>6</v>
          </cell>
        </row>
        <row r="71">
          <cell r="A71" t="str">
            <v>毛志文</v>
          </cell>
          <cell r="B71">
            <v>5</v>
          </cell>
        </row>
        <row r="72">
          <cell r="A72" t="str">
            <v>王俊杰</v>
          </cell>
          <cell r="B72">
            <v>6</v>
          </cell>
        </row>
        <row r="73">
          <cell r="A73" t="str">
            <v>王明皓</v>
          </cell>
          <cell r="B73">
            <v>5</v>
          </cell>
        </row>
        <row r="74">
          <cell r="A74" t="str">
            <v>王鸣鹤</v>
          </cell>
          <cell r="B74">
            <v>6</v>
          </cell>
        </row>
        <row r="75">
          <cell r="A75" t="str">
            <v>王鹏程</v>
          </cell>
          <cell r="B75">
            <v>6</v>
          </cell>
        </row>
        <row r="76">
          <cell r="A76" t="str">
            <v>王一臻</v>
          </cell>
          <cell r="B76">
            <v>6</v>
          </cell>
        </row>
        <row r="77">
          <cell r="A77" t="str">
            <v>谢天诣</v>
          </cell>
          <cell r="B77">
            <v>6</v>
          </cell>
        </row>
        <row r="78">
          <cell r="A78" t="str">
            <v>许锴航</v>
          </cell>
          <cell r="B78">
            <v>6</v>
          </cell>
        </row>
        <row r="79">
          <cell r="A79" t="str">
            <v>杨棂柃</v>
          </cell>
          <cell r="B79">
            <v>2</v>
          </cell>
        </row>
        <row r="80">
          <cell r="A80" t="str">
            <v>杨朔</v>
          </cell>
          <cell r="B80">
            <v>4</v>
          </cell>
        </row>
        <row r="81">
          <cell r="A81" t="str">
            <v>杨思诚</v>
          </cell>
          <cell r="B81">
            <v>6</v>
          </cell>
        </row>
        <row r="82">
          <cell r="A82" t="str">
            <v>杨一川</v>
          </cell>
          <cell r="B82">
            <v>2</v>
          </cell>
        </row>
        <row r="83">
          <cell r="A83" t="str">
            <v>姚婉婷</v>
          </cell>
          <cell r="B83">
            <v>6</v>
          </cell>
        </row>
        <row r="84">
          <cell r="A84" t="str">
            <v>叶尔扎提·阿布都努尔</v>
          </cell>
          <cell r="B84">
            <v>5</v>
          </cell>
        </row>
        <row r="85">
          <cell r="A85" t="str">
            <v>于秉宏</v>
          </cell>
          <cell r="B85">
            <v>6</v>
          </cell>
        </row>
        <row r="86">
          <cell r="A86" t="str">
            <v>张航</v>
          </cell>
          <cell r="B86">
            <v>4</v>
          </cell>
        </row>
        <row r="87">
          <cell r="A87" t="str">
            <v>周浩</v>
          </cell>
          <cell r="B87">
            <v>2</v>
          </cell>
        </row>
      </sheetData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陈昊欢</v>
          </cell>
          <cell r="C2" t="str">
            <v>3210100291</v>
          </cell>
          <cell r="D2">
            <v>1</v>
          </cell>
        </row>
        <row r="3">
          <cell r="B3" t="str">
            <v>杨东申</v>
          </cell>
          <cell r="C3" t="str">
            <v>3210100753</v>
          </cell>
          <cell r="D3">
            <v>1</v>
          </cell>
        </row>
        <row r="4">
          <cell r="B4" t="str">
            <v>张帅辰</v>
          </cell>
          <cell r="C4" t="str">
            <v>3210102030</v>
          </cell>
          <cell r="D4">
            <v>1</v>
          </cell>
        </row>
        <row r="5">
          <cell r="B5" t="str">
            <v>金乐天</v>
          </cell>
          <cell r="C5" t="str">
            <v>3210102049</v>
          </cell>
          <cell r="D5">
            <v>1</v>
          </cell>
        </row>
        <row r="6">
          <cell r="B6" t="str">
            <v>王鹏程</v>
          </cell>
          <cell r="C6" t="str">
            <v>3210102204</v>
          </cell>
          <cell r="D6">
            <v>1</v>
          </cell>
        </row>
        <row r="7">
          <cell r="B7" t="str">
            <v>杜永日</v>
          </cell>
          <cell r="C7" t="str">
            <v>3210102496</v>
          </cell>
          <cell r="D7">
            <v>1</v>
          </cell>
        </row>
        <row r="8">
          <cell r="B8" t="str">
            <v>王谦实</v>
          </cell>
          <cell r="C8" t="str">
            <v>3210105191</v>
          </cell>
          <cell r="D8">
            <v>1</v>
          </cell>
        </row>
        <row r="9">
          <cell r="B9" t="str">
            <v>陈国靖</v>
          </cell>
          <cell r="C9" t="str">
            <v>3210105199</v>
          </cell>
          <cell r="D9">
            <v>1</v>
          </cell>
        </row>
        <row r="10">
          <cell r="B10" t="str">
            <v>林如豪</v>
          </cell>
          <cell r="C10" t="str">
            <v>3220102184</v>
          </cell>
          <cell r="D10">
            <v>1</v>
          </cell>
        </row>
        <row r="11">
          <cell r="B11" t="str">
            <v>何宇航</v>
          </cell>
          <cell r="C11" t="str">
            <v>3220105109</v>
          </cell>
          <cell r="D11">
            <v>1</v>
          </cell>
        </row>
        <row r="12">
          <cell r="B12" t="str">
            <v>许润豪</v>
          </cell>
          <cell r="C12" t="str">
            <v>3220105171</v>
          </cell>
          <cell r="D12">
            <v>1</v>
          </cell>
        </row>
        <row r="13">
          <cell r="B13" t="str">
            <v>冯杨远</v>
          </cell>
          <cell r="C13" t="str">
            <v>3230104365</v>
          </cell>
          <cell r="D13">
            <v>1</v>
          </cell>
        </row>
        <row r="14">
          <cell r="B14" t="str">
            <v>王泽亮</v>
          </cell>
          <cell r="C14" t="str">
            <v>3230104758</v>
          </cell>
          <cell r="D14">
            <v>1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">
          <cell r="A1" t="str">
            <v>日程主题</v>
          </cell>
          <cell r="B1" t="str">
            <v>0627航天科工座谈会</v>
          </cell>
        </row>
        <row r="2">
          <cell r="A2" t="str">
            <v>时间</v>
          </cell>
          <cell r="B2" t="str">
            <v>2024-06-27 10:00:00 - 2024-06-27 11:30:00</v>
          </cell>
        </row>
        <row r="3">
          <cell r="A3" t="str">
            <v>位置</v>
          </cell>
          <cell r="B3" t="str">
            <v>玉泉教五333</v>
          </cell>
        </row>
        <row r="4">
          <cell r="A4" t="str">
            <v>发起人</v>
          </cell>
          <cell r="B4" t="str">
            <v>雷前进</v>
          </cell>
        </row>
        <row r="5">
          <cell r="A5" t="str">
            <v>签到统计</v>
          </cell>
          <cell r="B5" t="str">
            <v>总人数10，签到9，请假0</v>
          </cell>
        </row>
        <row r="6">
          <cell r="A6" t="str">
            <v>签退统计</v>
          </cell>
          <cell r="B6" t="str">
            <v>总人数10，签退0，请假0</v>
          </cell>
        </row>
        <row r="10">
          <cell r="A10" t="str">
            <v>姓名</v>
          </cell>
          <cell r="B10" t="str">
            <v>企业</v>
          </cell>
          <cell r="C10" t="str">
            <v>部门</v>
          </cell>
          <cell r="D10" t="str">
            <v>职位</v>
          </cell>
        </row>
        <row r="11">
          <cell r="A11" t="str">
            <v>楼元浩</v>
          </cell>
          <cell r="B11" t="str">
            <v>浙江大学</v>
          </cell>
          <cell r="C11" t="str">
            <v>浙江大学-在校学生-控制科学与工程学院-本科生-自动化（控制）-自动化（控制）2203</v>
          </cell>
          <cell r="D11">
            <v>1</v>
          </cell>
        </row>
        <row r="12">
          <cell r="A12" t="str">
            <v>曾媛</v>
          </cell>
          <cell r="B12" t="str">
            <v>浙江大学</v>
          </cell>
          <cell r="C12" t="str">
            <v>浙江大学-在校学生-控制科学与工程学院-本科生-自动化（控制）-自动化（控制）2202</v>
          </cell>
          <cell r="D12">
            <v>1</v>
          </cell>
        </row>
        <row r="13">
          <cell r="A13" t="str">
            <v>孙静</v>
          </cell>
          <cell r="B13" t="str">
            <v>浙江大学</v>
          </cell>
          <cell r="C13" t="str">
            <v>浙江大学-在校学生-电气工程学院-博士生-电气工程-2020</v>
          </cell>
          <cell r="D13" t="str">
            <v>博士生</v>
          </cell>
        </row>
        <row r="14">
          <cell r="A14" t="str">
            <v>陈奕兆</v>
          </cell>
          <cell r="B14" t="str">
            <v>浙江大学</v>
          </cell>
          <cell r="C14" t="str">
            <v>浙江大学-在校学生-控制科学与工程学院-本科生-自动化（控制）-自动化（控制）2102</v>
          </cell>
          <cell r="D14">
            <v>1</v>
          </cell>
        </row>
        <row r="15">
          <cell r="A15" t="str">
            <v>侯纳敏</v>
          </cell>
          <cell r="B15" t="str">
            <v>浙江大学</v>
          </cell>
          <cell r="C15" t="str">
            <v>浙江大学-在校学生-电气工程学院-硕士生-电气工程-2022</v>
          </cell>
        </row>
        <row r="16">
          <cell r="A16" t="str">
            <v>李自茹</v>
          </cell>
          <cell r="B16" t="str">
            <v>浙江大学</v>
          </cell>
          <cell r="C16" t="str">
            <v>浙江大学-在校学生-航空航天学院-博士生-电子信息-2023</v>
          </cell>
          <cell r="D16" t="str">
            <v/>
          </cell>
        </row>
        <row r="17">
          <cell r="A17" t="str">
            <v>冯皓晨</v>
          </cell>
          <cell r="B17" t="str">
            <v>浙江大学</v>
          </cell>
          <cell r="C17" t="str">
            <v>浙江大学-在校学生-控制科学与工程学院-本科生-自动化（控制）-自动化（控制）2104</v>
          </cell>
          <cell r="D17">
            <v>1</v>
          </cell>
        </row>
        <row r="18">
          <cell r="A18" t="str">
            <v>王雨晨</v>
          </cell>
          <cell r="B18" t="str">
            <v>浙江大学</v>
          </cell>
          <cell r="C18" t="str">
            <v>浙江大学-在校学生-控制科学与工程学院-本科生-自动化（控制）-自动化（控制）2202</v>
          </cell>
          <cell r="D18">
            <v>1</v>
          </cell>
        </row>
        <row r="19">
          <cell r="A19" t="str">
            <v>王一凡</v>
          </cell>
          <cell r="B19" t="str">
            <v>浙江大学</v>
          </cell>
          <cell r="C19" t="str">
            <v>浙江大学-在校学生-控制科学与工程学院-本科生-自动化（控制）-自动化（控制）2103</v>
          </cell>
          <cell r="D19">
            <v>1</v>
          </cell>
        </row>
        <row r="20">
          <cell r="A20" t="str">
            <v>雷前进</v>
          </cell>
          <cell r="B20" t="str">
            <v>浙江大学</v>
          </cell>
          <cell r="C20" t="str">
            <v>浙江大学-在校学生-航空航天学院-博士生-机械-2022</v>
          </cell>
          <cell r="D20" t="str">
            <v>博士生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0">
          <cell r="A10" t="str">
            <v>姓名</v>
          </cell>
          <cell r="B10" t="str">
            <v>企业</v>
          </cell>
          <cell r="C10" t="str">
            <v>部门</v>
          </cell>
          <cell r="D10" t="str">
            <v>职位</v>
          </cell>
        </row>
        <row r="11">
          <cell r="A11" t="str">
            <v>熊奕韬</v>
          </cell>
          <cell r="B11" t="str">
            <v>浙江大学</v>
          </cell>
          <cell r="C11" t="str">
            <v>浙江大学-在校学生-控制科学与工程学院-本科生-自动化（控制）-自动化（控制）2201</v>
          </cell>
          <cell r="D11">
            <v>1</v>
          </cell>
        </row>
        <row r="12">
          <cell r="A12" t="str">
            <v>刘瀚川</v>
          </cell>
          <cell r="B12" t="str">
            <v>浙江大学</v>
          </cell>
          <cell r="C12" t="str">
            <v>浙江大学-在校学生-控制科学与工程学院-本科生-自动化（控制）-自动化（控制）2204</v>
          </cell>
          <cell r="D12">
            <v>1</v>
          </cell>
        </row>
        <row r="13">
          <cell r="A13" t="str">
            <v>钟浩</v>
          </cell>
          <cell r="B13" t="str">
            <v>浙江大学</v>
          </cell>
          <cell r="C13" t="str">
            <v>浙江大学-在校学生-控制科学与工程学院-本科生-自动化（控制）-自动化（控制）2204</v>
          </cell>
          <cell r="D13">
            <v>1</v>
          </cell>
        </row>
        <row r="14">
          <cell r="A14" t="str">
            <v>张锦东</v>
          </cell>
          <cell r="B14" t="str">
            <v>浙江大学</v>
          </cell>
          <cell r="C14" t="str">
            <v>浙江大学-在校学生-控制科学与工程学院-本科生-自动化（控制）-自动化（控制）2203</v>
          </cell>
          <cell r="D14">
            <v>1</v>
          </cell>
        </row>
        <row r="15">
          <cell r="A15" t="str">
            <v>陈昊</v>
          </cell>
          <cell r="B15" t="str">
            <v>浙江大学</v>
          </cell>
          <cell r="C15" t="str">
            <v>浙江大学-在校学生-控制科学与工程学院-本科生-自动化（控制）-自动化（控制）2201</v>
          </cell>
          <cell r="D15">
            <v>1</v>
          </cell>
        </row>
        <row r="16">
          <cell r="A16" t="str">
            <v>戴承江</v>
          </cell>
          <cell r="B16" t="str">
            <v>浙江大学</v>
          </cell>
          <cell r="C16" t="str">
            <v>浙江大学-在校学生-控制科学与工程学院-本科生-自动化（控制）-自动化（控制）2202</v>
          </cell>
          <cell r="D16">
            <v>1</v>
          </cell>
        </row>
        <row r="17">
          <cell r="A17" t="str">
            <v>林泽意</v>
          </cell>
          <cell r="B17" t="str">
            <v>浙江大学</v>
          </cell>
          <cell r="C17" t="str">
            <v>浙江大学-在校学生-竺可桢学院-本科生-混合班-混合班2201</v>
          </cell>
          <cell r="D17">
            <v>1</v>
          </cell>
        </row>
        <row r="18">
          <cell r="A18" t="str">
            <v>蔡佳怡</v>
          </cell>
          <cell r="B18" t="str">
            <v>浙江大学</v>
          </cell>
          <cell r="C18" t="str">
            <v>浙江大学-在校学生-控制科学与工程学院-本科生-自动化（控制）-自动化（控制）2201</v>
          </cell>
          <cell r="D18">
            <v>1</v>
          </cell>
        </row>
        <row r="19">
          <cell r="A19" t="str">
            <v>肖登奎</v>
          </cell>
          <cell r="B19" t="str">
            <v>浙江大学</v>
          </cell>
          <cell r="C19" t="str">
            <v>浙江大学-在校学生-控制科学与工程学院-本科生-机器人工程-机器人工程2201</v>
          </cell>
          <cell r="D19">
            <v>1</v>
          </cell>
        </row>
        <row r="20">
          <cell r="A20" t="str">
            <v>汤坤逸</v>
          </cell>
          <cell r="B20" t="str">
            <v>浙江大学</v>
          </cell>
          <cell r="C20" t="str">
            <v>浙江大学-在校学生-控制科学与工程学院-本科生-自动化（控制）-自动化（控制）2202</v>
          </cell>
          <cell r="D20">
            <v>1</v>
          </cell>
        </row>
        <row r="21">
          <cell r="A21" t="str">
            <v>崔哲珺</v>
          </cell>
          <cell r="B21" t="str">
            <v>浙江大学</v>
          </cell>
          <cell r="C21" t="str">
            <v>浙江大学-在校学生-控制科学与工程学院-本科生-机器人工程-机器人工程2201</v>
          </cell>
          <cell r="D21">
            <v>1</v>
          </cell>
        </row>
        <row r="22">
          <cell r="A22" t="str">
            <v>张苏和</v>
          </cell>
          <cell r="B22" t="str">
            <v>浙江大学</v>
          </cell>
          <cell r="C22" t="str">
            <v>浙江大学-在校学生-控制科学与工程学院-本科生-机器人工程-机器人工程2201</v>
          </cell>
          <cell r="D22">
            <v>1</v>
          </cell>
        </row>
        <row r="23">
          <cell r="A23" t="str">
            <v>吴欣宁</v>
          </cell>
          <cell r="B23" t="str">
            <v>浙江大学</v>
          </cell>
          <cell r="C23" t="str">
            <v>浙江大学-在校学生-控制科学与工程学院-本科生-自动化（控制）-自动化（控制）2202</v>
          </cell>
          <cell r="D23">
            <v>1</v>
          </cell>
        </row>
        <row r="24">
          <cell r="A24" t="str">
            <v>李家欣</v>
          </cell>
          <cell r="B24" t="str">
            <v>浙江大学</v>
          </cell>
          <cell r="C24" t="str">
            <v>浙江大学-在校学生-控制科学与工程学院-本科生-自动化（控制）-自动化（控制）2201</v>
          </cell>
          <cell r="D24">
            <v>1</v>
          </cell>
        </row>
        <row r="25">
          <cell r="A25" t="str">
            <v>邱腾跃</v>
          </cell>
          <cell r="B25" t="str">
            <v>浙江大学</v>
          </cell>
          <cell r="C25" t="str">
            <v>浙江大学-在校学生-控制科学与工程学院-本科生-自动化（控制）-自动化（控制）2204</v>
          </cell>
          <cell r="D25">
            <v>1</v>
          </cell>
        </row>
        <row r="26">
          <cell r="A26" t="str">
            <v>赵伟</v>
          </cell>
          <cell r="B26" t="str">
            <v>浙江大学</v>
          </cell>
          <cell r="C26" t="str">
            <v>浙江大学-在校学生-竺可桢学院-本科生-混合班-混合班2206</v>
          </cell>
          <cell r="D26">
            <v>1</v>
          </cell>
        </row>
        <row r="27">
          <cell r="A27" t="str">
            <v>赵安可</v>
          </cell>
          <cell r="B27" t="str">
            <v>浙江大学</v>
          </cell>
          <cell r="C27" t="str">
            <v>浙江大学-在校学生-竺可桢学院-本科生-机器人工程（竺可桢学院）-机器人工程（竺可桢学院）2002</v>
          </cell>
          <cell r="D27">
            <v>1</v>
          </cell>
        </row>
        <row r="28">
          <cell r="A28" t="str">
            <v>邓博宁</v>
          </cell>
          <cell r="B28" t="str">
            <v>浙江大学</v>
          </cell>
          <cell r="C28" t="str">
            <v>浙江大学-在校学生-控制科学与工程学院-本科生-自动化（控制）-自动化（控制）2203</v>
          </cell>
          <cell r="D28">
            <v>1</v>
          </cell>
        </row>
        <row r="29">
          <cell r="A29" t="str">
            <v>王梓涵</v>
          </cell>
          <cell r="B29" t="str">
            <v>浙江大学</v>
          </cell>
          <cell r="C29" t="str">
            <v>浙江大学-在校学生-控制科学与工程学院-本科生-自动化（控制）-自动化（控制）2103</v>
          </cell>
          <cell r="D29">
            <v>1</v>
          </cell>
        </row>
        <row r="30">
          <cell r="A30" t="str">
            <v>楼元浩</v>
          </cell>
          <cell r="B30" t="str">
            <v>浙江大学</v>
          </cell>
          <cell r="C30" t="str">
            <v>浙江大学-在校学生-控制科学与工程学院-本科生-自动化（控制）-自动化（控制）2203</v>
          </cell>
          <cell r="D30">
            <v>1</v>
          </cell>
        </row>
        <row r="31">
          <cell r="A31" t="str">
            <v>陈凯涵</v>
          </cell>
          <cell r="B31" t="str">
            <v>浙江大学</v>
          </cell>
          <cell r="C31" t="str">
            <v>浙江大学-在校学生-控制科学与工程学院-本科生-自动化（控制）-自动化（控制）2203</v>
          </cell>
          <cell r="D31">
            <v>1</v>
          </cell>
        </row>
        <row r="32">
          <cell r="A32" t="str">
            <v>黄祥钞</v>
          </cell>
          <cell r="B32" t="str">
            <v>浙江大学</v>
          </cell>
          <cell r="C32" t="str">
            <v>浙江大学-在校学生-控制科学与工程学院-本科生-自动化（控制）-自动化（控制）2204</v>
          </cell>
          <cell r="D32">
            <v>1</v>
          </cell>
        </row>
        <row r="33">
          <cell r="A33" t="str">
            <v>王子扬</v>
          </cell>
          <cell r="B33" t="str">
            <v>浙江大学</v>
          </cell>
          <cell r="C33" t="str">
            <v>浙江大学-在校学生-控制科学与工程学院-本科生-自动化（控制）-自动化（控制）2202</v>
          </cell>
          <cell r="D33">
            <v>1</v>
          </cell>
        </row>
        <row r="34">
          <cell r="A34" t="str">
            <v>张恒志</v>
          </cell>
          <cell r="B34" t="str">
            <v>浙江大学</v>
          </cell>
          <cell r="C34" t="str">
            <v>浙江大学-在校学生-控制科学与工程学院-本科生-机器人工程-机器人工程2201</v>
          </cell>
          <cell r="D34">
            <v>1</v>
          </cell>
        </row>
        <row r="35">
          <cell r="A35" t="str">
            <v>李一鸣</v>
          </cell>
          <cell r="B35" t="str">
            <v>浙江大学</v>
          </cell>
          <cell r="C35" t="str">
            <v>浙江大学-在校学生-控制科学与工程学院-本科生-自动化（控制）-自动化（控制）2203</v>
          </cell>
          <cell r="D35">
            <v>1</v>
          </cell>
        </row>
        <row r="36">
          <cell r="A36" t="str">
            <v>李蔚然</v>
          </cell>
          <cell r="B36" t="str">
            <v>浙江大学</v>
          </cell>
          <cell r="C36" t="str">
            <v>浙江大学-在校学生-控制科学与工程学院-本科生-自动化（控制）-自动化（控制）2203</v>
          </cell>
          <cell r="D36">
            <v>1</v>
          </cell>
        </row>
        <row r="37">
          <cell r="A37" t="str">
            <v>林沁怡</v>
          </cell>
          <cell r="B37" t="str">
            <v>浙江大学</v>
          </cell>
          <cell r="C37" t="str">
            <v>浙江大学-在校学生-控制科学与工程学院-本科生-自动化（控制）-自动化（控制）2203</v>
          </cell>
          <cell r="D37">
            <v>1</v>
          </cell>
        </row>
        <row r="38">
          <cell r="A38" t="str">
            <v>许润豪</v>
          </cell>
          <cell r="B38" t="str">
            <v>浙江大学</v>
          </cell>
          <cell r="C38" t="str">
            <v>浙江大学-在校学生-控制科学与工程学院-本科生-自动化（控制）-自动化（控制）2203</v>
          </cell>
          <cell r="D38">
            <v>1</v>
          </cell>
        </row>
        <row r="39">
          <cell r="A39" t="str">
            <v>沈易可</v>
          </cell>
          <cell r="B39" t="str">
            <v>浙江大学</v>
          </cell>
          <cell r="C39" t="str">
            <v>浙江大学-在校学生-控制科学与工程学院-本科生-自动化（控制）-自动化（控制）2201</v>
          </cell>
          <cell r="D39">
            <v>1</v>
          </cell>
        </row>
        <row r="40">
          <cell r="A40" t="str">
            <v>朱辉翔</v>
          </cell>
          <cell r="B40" t="str">
            <v>浙江大学</v>
          </cell>
          <cell r="C40" t="str">
            <v>浙江大学-在校学生-控制科学与工程学院-本科生-机器人工程-机器人工程2201</v>
          </cell>
          <cell r="D40">
            <v>1</v>
          </cell>
        </row>
        <row r="41">
          <cell r="A41" t="str">
            <v>王新凯</v>
          </cell>
          <cell r="B41" t="str">
            <v>浙江大学</v>
          </cell>
          <cell r="C41" t="str">
            <v>浙江大学-在校学生-控制科学与工程学院-本科生-自动化（控制）-自动化（控制）2204</v>
          </cell>
          <cell r="D41">
            <v>1</v>
          </cell>
        </row>
        <row r="42">
          <cell r="A42" t="str">
            <v>曾夏彦哲</v>
          </cell>
          <cell r="B42" t="str">
            <v>浙江大学</v>
          </cell>
          <cell r="C42" t="str">
            <v>浙江大学-在校学生-控制科学与工程学院-本科生-自动化（控制）-自动化（控制）2202</v>
          </cell>
          <cell r="D42">
            <v>1</v>
          </cell>
        </row>
        <row r="43">
          <cell r="A43" t="str">
            <v>陈治廷</v>
          </cell>
          <cell r="B43" t="str">
            <v>浙江大学</v>
          </cell>
          <cell r="C43" t="str">
            <v>浙江大学-在校学生-竺可桢学院-本科生-混合班-混合班2207</v>
          </cell>
          <cell r="D43">
            <v>1</v>
          </cell>
        </row>
        <row r="44">
          <cell r="A44" t="str">
            <v>王多维</v>
          </cell>
          <cell r="B44" t="str">
            <v>浙江大学</v>
          </cell>
          <cell r="C44" t="str">
            <v>浙江大学-在校学生-控制科学与工程学院-本科生-机器人工程-机器人工程2201</v>
          </cell>
          <cell r="D44">
            <v>1</v>
          </cell>
        </row>
        <row r="45">
          <cell r="A45" t="str">
            <v>唐泽聪</v>
          </cell>
          <cell r="B45" t="str">
            <v>浙江大学</v>
          </cell>
          <cell r="C45" t="str">
            <v>浙江大学-在校学生-控制科学与工程学院-本科生-机器人工程-机器人工程2201</v>
          </cell>
          <cell r="D45">
            <v>1</v>
          </cell>
        </row>
        <row r="46">
          <cell r="A46" t="str">
            <v>郑乔译</v>
          </cell>
          <cell r="B46" t="str">
            <v>浙江大学</v>
          </cell>
          <cell r="C46" t="str">
            <v>浙江大学-在校学生-控制科学与工程学院-本科生-机器人工程-机器人工程2201</v>
          </cell>
          <cell r="D46">
            <v>1</v>
          </cell>
        </row>
        <row r="47">
          <cell r="A47" t="str">
            <v>高天健</v>
          </cell>
          <cell r="B47" t="str">
            <v>浙江大学</v>
          </cell>
          <cell r="C47" t="str">
            <v>浙江大学-在校学生-控制科学与工程学院-本科生-机器人工程-机器人工程2201</v>
          </cell>
          <cell r="D47">
            <v>1</v>
          </cell>
        </row>
        <row r="48">
          <cell r="A48" t="str">
            <v>卢天悦</v>
          </cell>
          <cell r="B48" t="str">
            <v>浙江大学</v>
          </cell>
          <cell r="C48" t="str">
            <v>浙江大学-在校学生-控制科学与工程学院-本科生-自动化（控制）-自动化（控制）2202</v>
          </cell>
          <cell r="D48">
            <v>1</v>
          </cell>
        </row>
        <row r="49">
          <cell r="A49" t="str">
            <v>方怀聪</v>
          </cell>
        </row>
        <row r="49">
          <cell r="D49">
            <v>1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姓名</v>
          </cell>
        </row>
        <row r="2">
          <cell r="B2" t="str">
            <v>王向光</v>
          </cell>
          <cell r="C2">
            <v>1</v>
          </cell>
        </row>
        <row r="3">
          <cell r="B3" t="str">
            <v>叶宗雳</v>
          </cell>
          <cell r="C3">
            <v>1</v>
          </cell>
        </row>
        <row r="4">
          <cell r="B4" t="str">
            <v>许润豪</v>
          </cell>
          <cell r="C4">
            <v>1</v>
          </cell>
        </row>
        <row r="5">
          <cell r="B5" t="str">
            <v>鞠正阳</v>
          </cell>
          <cell r="C5">
            <v>1</v>
          </cell>
        </row>
        <row r="6">
          <cell r="B6" t="str">
            <v>陈则安</v>
          </cell>
          <cell r="C6">
            <v>1</v>
          </cell>
        </row>
        <row r="7">
          <cell r="B7" t="str">
            <v>姚淩瀚</v>
          </cell>
          <cell r="C7">
            <v>1</v>
          </cell>
        </row>
        <row r="8">
          <cell r="B8" t="str">
            <v>王子扬</v>
          </cell>
          <cell r="C8">
            <v>1</v>
          </cell>
        </row>
        <row r="9">
          <cell r="B9" t="str">
            <v>张景轩</v>
          </cell>
          <cell r="C9">
            <v>1</v>
          </cell>
        </row>
        <row r="10">
          <cell r="B10" t="str">
            <v>杨崇浩</v>
          </cell>
          <cell r="C10">
            <v>1</v>
          </cell>
        </row>
        <row r="11">
          <cell r="B11" t="str">
            <v>杜文远</v>
          </cell>
          <cell r="C11">
            <v>1</v>
          </cell>
        </row>
        <row r="12">
          <cell r="B12" t="str">
            <v>王佳乐</v>
          </cell>
          <cell r="C12">
            <v>1</v>
          </cell>
        </row>
        <row r="13">
          <cell r="B13" t="str">
            <v>杜永日</v>
          </cell>
          <cell r="C13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C1" t="str">
            <v>姓名</v>
          </cell>
          <cell r="D1" t="str">
            <v>学号</v>
          </cell>
          <cell r="E1" t="str">
            <v>签到</v>
          </cell>
        </row>
        <row r="2">
          <cell r="C2" t="str">
            <v>赵安可</v>
          </cell>
          <cell r="D2">
            <v>3200101081</v>
          </cell>
          <cell r="E2">
            <v>1</v>
          </cell>
        </row>
        <row r="3">
          <cell r="C3" t="str">
            <v>董佳俊</v>
          </cell>
          <cell r="D3">
            <v>3200102146</v>
          </cell>
          <cell r="E3">
            <v>1</v>
          </cell>
        </row>
        <row r="4">
          <cell r="C4" t="str">
            <v>黄浩然</v>
          </cell>
          <cell r="D4">
            <v>3200105005</v>
          </cell>
          <cell r="E4">
            <v>1</v>
          </cell>
        </row>
        <row r="5">
          <cell r="C5" t="str">
            <v>王祎</v>
          </cell>
          <cell r="D5">
            <v>3200105249</v>
          </cell>
          <cell r="E5">
            <v>1</v>
          </cell>
        </row>
        <row r="6">
          <cell r="C6" t="str">
            <v>冉海洲</v>
          </cell>
          <cell r="D6">
            <v>3200105310</v>
          </cell>
          <cell r="E6">
            <v>1</v>
          </cell>
        </row>
        <row r="7">
          <cell r="C7" t="str">
            <v>李虹锐</v>
          </cell>
          <cell r="D7">
            <v>3200105634</v>
          </cell>
          <cell r="E7">
            <v>1</v>
          </cell>
        </row>
        <row r="8">
          <cell r="C8" t="str">
            <v>郑淇文</v>
          </cell>
          <cell r="D8">
            <v>3200105642</v>
          </cell>
          <cell r="E8">
            <v>1</v>
          </cell>
        </row>
        <row r="9">
          <cell r="C9" t="str">
            <v>骆剑</v>
          </cell>
          <cell r="D9">
            <v>3200106053</v>
          </cell>
          <cell r="E9">
            <v>1</v>
          </cell>
        </row>
        <row r="10">
          <cell r="C10" t="str">
            <v>夏裕成</v>
          </cell>
          <cell r="D10">
            <v>3210101006</v>
          </cell>
          <cell r="E10">
            <v>1</v>
          </cell>
        </row>
        <row r="11">
          <cell r="C11" t="str">
            <v>李柯呈</v>
          </cell>
          <cell r="D11">
            <v>3210101220</v>
          </cell>
          <cell r="E11">
            <v>1</v>
          </cell>
        </row>
        <row r="12">
          <cell r="C12" t="str">
            <v>韩林昊</v>
          </cell>
          <cell r="D12">
            <v>3210102184</v>
          </cell>
          <cell r="E12">
            <v>1</v>
          </cell>
        </row>
        <row r="13">
          <cell r="C13" t="str">
            <v>寿哲韵</v>
          </cell>
          <cell r="D13" t="str">
            <v>3200100534</v>
          </cell>
          <cell r="E13">
            <v>1</v>
          </cell>
        </row>
        <row r="14">
          <cell r="C14" t="str">
            <v>葛耀锴</v>
          </cell>
          <cell r="D14" t="str">
            <v>3200100871</v>
          </cell>
          <cell r="E14">
            <v>1</v>
          </cell>
        </row>
        <row r="15">
          <cell r="C15" t="str">
            <v>张灵珂</v>
          </cell>
          <cell r="D15" t="str">
            <v>3200100872</v>
          </cell>
          <cell r="E15">
            <v>1</v>
          </cell>
        </row>
        <row r="16">
          <cell r="C16" t="str">
            <v>方嘉文</v>
          </cell>
          <cell r="D16" t="str">
            <v>3200100897</v>
          </cell>
          <cell r="E16">
            <v>1</v>
          </cell>
        </row>
        <row r="17">
          <cell r="C17" t="str">
            <v>赵安可</v>
          </cell>
          <cell r="D17" t="str">
            <v>3200101081</v>
          </cell>
          <cell r="E17">
            <v>1</v>
          </cell>
        </row>
        <row r="18">
          <cell r="C18" t="str">
            <v>欧芯兆</v>
          </cell>
          <cell r="D18" t="str">
            <v>3200101924</v>
          </cell>
          <cell r="E18">
            <v>1</v>
          </cell>
        </row>
        <row r="19">
          <cell r="C19" t="str">
            <v>李子木</v>
          </cell>
          <cell r="D19" t="str">
            <v>3200102330</v>
          </cell>
          <cell r="E19">
            <v>1</v>
          </cell>
        </row>
        <row r="20">
          <cell r="C20" t="str">
            <v>杨茂林</v>
          </cell>
          <cell r="D20" t="str">
            <v>3200102568</v>
          </cell>
          <cell r="E20">
            <v>1</v>
          </cell>
        </row>
        <row r="21">
          <cell r="C21" t="str">
            <v>程森浩</v>
          </cell>
          <cell r="D21" t="str">
            <v>3200102892</v>
          </cell>
          <cell r="E21">
            <v>1</v>
          </cell>
        </row>
        <row r="22">
          <cell r="C22" t="str">
            <v>王宗毅</v>
          </cell>
          <cell r="D22" t="str">
            <v>3200103351</v>
          </cell>
          <cell r="E22">
            <v>1</v>
          </cell>
        </row>
        <row r="23">
          <cell r="C23" t="str">
            <v>沈萌</v>
          </cell>
          <cell r="D23" t="str">
            <v>3200103582</v>
          </cell>
          <cell r="E23">
            <v>1</v>
          </cell>
        </row>
        <row r="24">
          <cell r="C24" t="str">
            <v>蔡璐璐</v>
          </cell>
          <cell r="D24" t="str">
            <v>3200104361</v>
          </cell>
          <cell r="E24">
            <v>1</v>
          </cell>
        </row>
        <row r="25">
          <cell r="C25" t="str">
            <v>朱程珂</v>
          </cell>
          <cell r="D25" t="str">
            <v>3200104599</v>
          </cell>
          <cell r="E25">
            <v>1</v>
          </cell>
        </row>
        <row r="26">
          <cell r="C26" t="str">
            <v>余快</v>
          </cell>
          <cell r="D26" t="str">
            <v>3200104697</v>
          </cell>
          <cell r="E26">
            <v>1</v>
          </cell>
        </row>
        <row r="27">
          <cell r="C27" t="str">
            <v>李昀铮</v>
          </cell>
          <cell r="D27" t="str">
            <v>3200105003</v>
          </cell>
          <cell r="E27">
            <v>1</v>
          </cell>
        </row>
        <row r="28">
          <cell r="C28" t="str">
            <v>公冶在田</v>
          </cell>
          <cell r="D28" t="str">
            <v>3200105095</v>
          </cell>
          <cell r="E28">
            <v>1</v>
          </cell>
        </row>
        <row r="29">
          <cell r="C29" t="str">
            <v>石成睿</v>
          </cell>
          <cell r="D29" t="str">
            <v>3200105138</v>
          </cell>
          <cell r="E29">
            <v>1</v>
          </cell>
        </row>
        <row r="30">
          <cell r="C30" t="str">
            <v>丁子骏</v>
          </cell>
          <cell r="D30" t="str">
            <v>3200105150</v>
          </cell>
          <cell r="E30">
            <v>1</v>
          </cell>
        </row>
        <row r="31">
          <cell r="C31" t="str">
            <v>田玮明</v>
          </cell>
          <cell r="D31" t="str">
            <v>3200105184</v>
          </cell>
          <cell r="E31">
            <v>1</v>
          </cell>
        </row>
        <row r="32">
          <cell r="C32" t="str">
            <v>田孟泽</v>
          </cell>
          <cell r="D32" t="str">
            <v>3200105251</v>
          </cell>
          <cell r="E32">
            <v>1</v>
          </cell>
        </row>
        <row r="33">
          <cell r="C33" t="str">
            <v>范恒</v>
          </cell>
          <cell r="D33" t="str">
            <v>3200105657</v>
          </cell>
          <cell r="E33">
            <v>1</v>
          </cell>
        </row>
        <row r="34">
          <cell r="C34" t="str">
            <v>张旭阳</v>
          </cell>
          <cell r="D34" t="str">
            <v>3200105949</v>
          </cell>
          <cell r="E34">
            <v>1</v>
          </cell>
        </row>
        <row r="35">
          <cell r="C35" t="str">
            <v>李逸东</v>
          </cell>
          <cell r="D35" t="str">
            <v>3200105974</v>
          </cell>
          <cell r="E35">
            <v>1</v>
          </cell>
        </row>
        <row r="36">
          <cell r="C36" t="str">
            <v>张裕航</v>
          </cell>
          <cell r="D36" t="str">
            <v>3210100501</v>
          </cell>
          <cell r="E36">
            <v>1</v>
          </cell>
        </row>
        <row r="37">
          <cell r="C37" t="str">
            <v>王率</v>
          </cell>
          <cell r="D37" t="str">
            <v>3210101755</v>
          </cell>
          <cell r="E37">
            <v>1</v>
          </cell>
        </row>
        <row r="38">
          <cell r="C38" t="str">
            <v>王一臻</v>
          </cell>
          <cell r="D38" t="str">
            <v>3210101814</v>
          </cell>
          <cell r="E38">
            <v>1</v>
          </cell>
        </row>
        <row r="39">
          <cell r="C39" t="str">
            <v>李子蕖</v>
          </cell>
          <cell r="D39" t="str">
            <v>3210102047</v>
          </cell>
          <cell r="E39">
            <v>1</v>
          </cell>
        </row>
        <row r="40">
          <cell r="C40" t="str">
            <v>靳艺骁</v>
          </cell>
          <cell r="D40" t="str">
            <v>3210102116</v>
          </cell>
          <cell r="E40">
            <v>1</v>
          </cell>
        </row>
        <row r="41">
          <cell r="C41" t="str">
            <v>杨安桐</v>
          </cell>
          <cell r="D41" t="str">
            <v>3210102194</v>
          </cell>
          <cell r="E41">
            <v>1</v>
          </cell>
        </row>
        <row r="42">
          <cell r="C42" t="str">
            <v>程之梵</v>
          </cell>
          <cell r="D42" t="str">
            <v>3210103022</v>
          </cell>
          <cell r="E42">
            <v>1</v>
          </cell>
        </row>
        <row r="43">
          <cell r="C43" t="str">
            <v>楼欣翔</v>
          </cell>
          <cell r="D43" t="str">
            <v>3210103313</v>
          </cell>
          <cell r="E43">
            <v>1</v>
          </cell>
        </row>
        <row r="44">
          <cell r="C44" t="str">
            <v>郭家鑫</v>
          </cell>
          <cell r="D44" t="str">
            <v>3210105367</v>
          </cell>
          <cell r="E44">
            <v>1</v>
          </cell>
        </row>
        <row r="45">
          <cell r="C45" t="str">
            <v>毕研成</v>
          </cell>
          <cell r="D45" t="str">
            <v>3210105374</v>
          </cell>
          <cell r="E45">
            <v>1</v>
          </cell>
        </row>
        <row r="46">
          <cell r="C46" t="str">
            <v>贾泽美</v>
          </cell>
          <cell r="D46" t="str">
            <v>3210105585</v>
          </cell>
          <cell r="E46">
            <v>1</v>
          </cell>
        </row>
        <row r="47">
          <cell r="C47" t="str">
            <v>吴梓非</v>
          </cell>
          <cell r="D47" t="str">
            <v>3210105705</v>
          </cell>
          <cell r="E47">
            <v>1</v>
          </cell>
        </row>
        <row r="48">
          <cell r="C48" t="str">
            <v>邹克非</v>
          </cell>
          <cell r="D48" t="str">
            <v>3210105962</v>
          </cell>
          <cell r="E48">
            <v>1</v>
          </cell>
        </row>
      </sheetData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姓名</v>
          </cell>
          <cell r="B1" t="str">
            <v>学号</v>
          </cell>
        </row>
        <row r="2">
          <cell r="A2" t="str">
            <v>喻晨阳</v>
          </cell>
          <cell r="B2">
            <v>3230103206</v>
          </cell>
          <cell r="C2">
            <v>1</v>
          </cell>
        </row>
        <row r="3">
          <cell r="A3" t="str">
            <v>林祖鸿</v>
          </cell>
          <cell r="B3">
            <v>3220100901</v>
          </cell>
          <cell r="C3">
            <v>1</v>
          </cell>
        </row>
        <row r="4">
          <cell r="A4" t="str">
            <v>赵嘉睿</v>
          </cell>
          <cell r="B4">
            <v>3220101830</v>
          </cell>
          <cell r="C4">
            <v>1</v>
          </cell>
        </row>
        <row r="5">
          <cell r="A5" t="str">
            <v>杜文远</v>
          </cell>
          <cell r="B5">
            <v>3210101754</v>
          </cell>
          <cell r="C5">
            <v>1</v>
          </cell>
        </row>
        <row r="6">
          <cell r="A6" t="str">
            <v>冷明骏</v>
          </cell>
          <cell r="B6">
            <v>3220105202</v>
          </cell>
          <cell r="C6">
            <v>1</v>
          </cell>
        </row>
        <row r="7">
          <cell r="A7" t="str">
            <v>许雨璇</v>
          </cell>
          <cell r="B7">
            <v>3230102936</v>
          </cell>
          <cell r="C7">
            <v>1</v>
          </cell>
        </row>
        <row r="8">
          <cell r="A8" t="str">
            <v>翁超然</v>
          </cell>
          <cell r="B8">
            <v>3230100470</v>
          </cell>
          <cell r="C8">
            <v>1</v>
          </cell>
        </row>
        <row r="9">
          <cell r="A9" t="str">
            <v>野宇鑫</v>
          </cell>
          <cell r="B9">
            <v>3230105908</v>
          </cell>
          <cell r="C9">
            <v>1</v>
          </cell>
        </row>
        <row r="10">
          <cell r="A10" t="str">
            <v>赵泽曦</v>
          </cell>
          <cell r="B10">
            <v>3220105835</v>
          </cell>
          <cell r="C10">
            <v>1</v>
          </cell>
        </row>
        <row r="11">
          <cell r="A11" t="str">
            <v>林芳龄</v>
          </cell>
          <cell r="B11">
            <v>3230106242</v>
          </cell>
          <cell r="C11">
            <v>1</v>
          </cell>
        </row>
        <row r="12">
          <cell r="A12" t="str">
            <v>陈子民</v>
          </cell>
          <cell r="B12">
            <v>3230105610</v>
          </cell>
          <cell r="C12">
            <v>1</v>
          </cell>
        </row>
        <row r="13">
          <cell r="A13" t="str">
            <v>刘子安</v>
          </cell>
          <cell r="B13">
            <v>3230105161</v>
          </cell>
          <cell r="C13">
            <v>1</v>
          </cell>
        </row>
        <row r="14">
          <cell r="A14" t="str">
            <v>陈则安</v>
          </cell>
          <cell r="B14">
            <v>3210103841</v>
          </cell>
          <cell r="C14">
            <v>1</v>
          </cell>
        </row>
        <row r="15">
          <cell r="A15" t="str">
            <v>范宇心</v>
          </cell>
          <cell r="B15">
            <v>3220100477</v>
          </cell>
          <cell r="C15">
            <v>1</v>
          </cell>
        </row>
        <row r="16">
          <cell r="A16" t="str">
            <v>吕函</v>
          </cell>
          <cell r="B16">
            <v>3200102576</v>
          </cell>
          <cell r="C16">
            <v>1</v>
          </cell>
        </row>
        <row r="17">
          <cell r="A17" t="str">
            <v>薛宇航</v>
          </cell>
          <cell r="B17">
            <v>3220104395</v>
          </cell>
          <cell r="C17">
            <v>1</v>
          </cell>
        </row>
        <row r="18">
          <cell r="A18" t="str">
            <v>曾奕昕</v>
          </cell>
          <cell r="B18">
            <v>3220100457</v>
          </cell>
          <cell r="C18">
            <v>1</v>
          </cell>
        </row>
        <row r="19">
          <cell r="A19" t="str">
            <v>鲁贤博</v>
          </cell>
          <cell r="B19">
            <v>3230105605</v>
          </cell>
          <cell r="C19">
            <v>1</v>
          </cell>
        </row>
        <row r="20">
          <cell r="A20" t="str">
            <v>王多维</v>
          </cell>
          <cell r="B20" t="str">
            <v>3220105094</v>
          </cell>
          <cell r="C20">
            <v>1</v>
          </cell>
        </row>
        <row r="21">
          <cell r="A21" t="str">
            <v>姜中涵</v>
          </cell>
          <cell r="B21">
            <v>3230103992</v>
          </cell>
          <cell r="C21">
            <v>1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1"/>
    </sheetNames>
    <sheetDataSet>
      <sheetData sheetId="0">
        <row r="4">
          <cell r="D4" t="str">
            <v>吴俊亨</v>
          </cell>
          <cell r="E4">
            <v>1</v>
          </cell>
        </row>
        <row r="5">
          <cell r="D5" t="str">
            <v>胡胤哲</v>
          </cell>
          <cell r="E5">
            <v>1</v>
          </cell>
        </row>
        <row r="6">
          <cell r="D6" t="str">
            <v>邹天健</v>
          </cell>
          <cell r="E6">
            <v>1</v>
          </cell>
        </row>
        <row r="7">
          <cell r="D7" t="str">
            <v>洪晨辉</v>
          </cell>
          <cell r="E7">
            <v>1</v>
          </cell>
        </row>
        <row r="8">
          <cell r="D8" t="str">
            <v>杨驰周</v>
          </cell>
          <cell r="E8">
            <v>1</v>
          </cell>
        </row>
        <row r="9">
          <cell r="D9" t="str">
            <v>程万涵</v>
          </cell>
          <cell r="E9">
            <v>1</v>
          </cell>
        </row>
        <row r="10">
          <cell r="D10" t="str">
            <v>戴承江</v>
          </cell>
          <cell r="E10">
            <v>1</v>
          </cell>
        </row>
        <row r="11">
          <cell r="D11" t="str">
            <v>陈治廷</v>
          </cell>
          <cell r="E11">
            <v>1</v>
          </cell>
        </row>
        <row r="12">
          <cell r="D12" t="str">
            <v>王子扬</v>
          </cell>
          <cell r="E12">
            <v>1</v>
          </cell>
        </row>
        <row r="13">
          <cell r="D13" t="str">
            <v>曾夏彦哲</v>
          </cell>
          <cell r="E13">
            <v>1</v>
          </cell>
        </row>
        <row r="14">
          <cell r="D14" t="str">
            <v>陈力豪</v>
          </cell>
          <cell r="E14">
            <v>1</v>
          </cell>
        </row>
        <row r="15">
          <cell r="D15" t="str">
            <v>戴亦凡</v>
          </cell>
          <cell r="E15">
            <v>1</v>
          </cell>
        </row>
        <row r="16">
          <cell r="D16" t="str">
            <v>蔡佳怡</v>
          </cell>
          <cell r="E16">
            <v>3</v>
          </cell>
        </row>
        <row r="17">
          <cell r="D17" t="str">
            <v>陈昊</v>
          </cell>
          <cell r="E17">
            <v>3</v>
          </cell>
        </row>
        <row r="18">
          <cell r="D18" t="str">
            <v>陈荣威</v>
          </cell>
          <cell r="E18">
            <v>3</v>
          </cell>
        </row>
        <row r="19">
          <cell r="D19" t="str">
            <v>方怀聪</v>
          </cell>
          <cell r="E19">
            <v>3</v>
          </cell>
        </row>
        <row r="20">
          <cell r="D20" t="str">
            <v>葛毅扬</v>
          </cell>
          <cell r="E20">
            <v>3</v>
          </cell>
        </row>
        <row r="21">
          <cell r="D21" t="str">
            <v>江来</v>
          </cell>
          <cell r="E21">
            <v>3</v>
          </cell>
        </row>
        <row r="22">
          <cell r="D22" t="str">
            <v>冷明骏</v>
          </cell>
          <cell r="E22">
            <v>3</v>
          </cell>
        </row>
        <row r="23">
          <cell r="D23" t="str">
            <v>李家欣</v>
          </cell>
          <cell r="E23">
            <v>3</v>
          </cell>
        </row>
        <row r="24">
          <cell r="D24" t="str">
            <v>李周健</v>
          </cell>
          <cell r="E24">
            <v>3</v>
          </cell>
        </row>
        <row r="25">
          <cell r="D25" t="str">
            <v>廖之岚</v>
          </cell>
          <cell r="E25">
            <v>3</v>
          </cell>
        </row>
        <row r="26">
          <cell r="D26" t="str">
            <v>林凯</v>
          </cell>
          <cell r="E26">
            <v>3</v>
          </cell>
        </row>
        <row r="27">
          <cell r="D27" t="str">
            <v>林如豪</v>
          </cell>
          <cell r="E27">
            <v>3</v>
          </cell>
        </row>
        <row r="28">
          <cell r="D28" t="str">
            <v>刘起</v>
          </cell>
          <cell r="E28">
            <v>3</v>
          </cell>
        </row>
        <row r="29">
          <cell r="D29" t="str">
            <v>齐延晖</v>
          </cell>
          <cell r="E29">
            <v>3</v>
          </cell>
        </row>
        <row r="30">
          <cell r="D30" t="str">
            <v>沈易可</v>
          </cell>
          <cell r="E30">
            <v>3</v>
          </cell>
        </row>
        <row r="31">
          <cell r="D31" t="str">
            <v>盛铭</v>
          </cell>
          <cell r="E31">
            <v>1</v>
          </cell>
        </row>
        <row r="32">
          <cell r="D32" t="str">
            <v>石昕太</v>
          </cell>
          <cell r="E32">
            <v>1</v>
          </cell>
        </row>
        <row r="33">
          <cell r="D33" t="str">
            <v>苏畅</v>
          </cell>
          <cell r="E33">
            <v>1</v>
          </cell>
        </row>
        <row r="34">
          <cell r="D34" t="str">
            <v>孙宗钰</v>
          </cell>
          <cell r="E34">
            <v>3</v>
          </cell>
        </row>
        <row r="35">
          <cell r="D35" t="str">
            <v>项俊儒</v>
          </cell>
          <cell r="E35">
            <v>3</v>
          </cell>
        </row>
        <row r="36">
          <cell r="D36" t="str">
            <v>熊峰</v>
          </cell>
          <cell r="E36">
            <v>3</v>
          </cell>
        </row>
        <row r="37">
          <cell r="D37" t="str">
            <v>熊奕韬</v>
          </cell>
          <cell r="E37">
            <v>3</v>
          </cell>
        </row>
        <row r="38">
          <cell r="D38" t="str">
            <v>张索熠</v>
          </cell>
          <cell r="E38">
            <v>1</v>
          </cell>
        </row>
        <row r="39">
          <cell r="D39" t="str">
            <v>赵文镇</v>
          </cell>
          <cell r="E39">
            <v>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郭文杰</v>
          </cell>
          <cell r="B11">
            <v>1</v>
          </cell>
        </row>
        <row r="12">
          <cell r="A12" t="str">
            <v>方嘉文</v>
          </cell>
          <cell r="B12">
            <v>1</v>
          </cell>
        </row>
        <row r="13">
          <cell r="A13" t="str">
            <v>伍军霖</v>
          </cell>
          <cell r="B13">
            <v>1</v>
          </cell>
        </row>
        <row r="14">
          <cell r="A14" t="str">
            <v>刘祥盛</v>
          </cell>
          <cell r="B14">
            <v>1</v>
          </cell>
        </row>
        <row r="15">
          <cell r="A15" t="str">
            <v>王晓睿</v>
          </cell>
          <cell r="B15">
            <v>1</v>
          </cell>
        </row>
        <row r="16">
          <cell r="A16" t="str">
            <v>吴昆峰</v>
          </cell>
          <cell r="B16">
            <v>1</v>
          </cell>
        </row>
        <row r="17">
          <cell r="A17" t="str">
            <v>李逸东</v>
          </cell>
          <cell r="B17">
            <v>1</v>
          </cell>
        </row>
        <row r="18">
          <cell r="A18" t="str">
            <v>刘卓然</v>
          </cell>
          <cell r="B18">
            <v>1</v>
          </cell>
        </row>
        <row r="19">
          <cell r="A19" t="str">
            <v>张灵珂</v>
          </cell>
          <cell r="B19">
            <v>1</v>
          </cell>
        </row>
        <row r="20">
          <cell r="A20" t="str">
            <v>王宗毅</v>
          </cell>
          <cell r="B20">
            <v>1</v>
          </cell>
        </row>
        <row r="21">
          <cell r="A21" t="str">
            <v>汪张翼</v>
          </cell>
          <cell r="B21">
            <v>1</v>
          </cell>
        </row>
        <row r="22">
          <cell r="A22" t="str">
            <v>王心雨</v>
          </cell>
          <cell r="B22">
            <v>1</v>
          </cell>
        </row>
        <row r="23">
          <cell r="A23" t="str">
            <v>杨安桐</v>
          </cell>
          <cell r="B23">
            <v>1</v>
          </cell>
        </row>
        <row r="24">
          <cell r="A24" t="str">
            <v>杜承蔚</v>
          </cell>
          <cell r="B24">
            <v>1</v>
          </cell>
        </row>
        <row r="25">
          <cell r="A25" t="str">
            <v>汪艺宸</v>
          </cell>
          <cell r="B25">
            <v>1</v>
          </cell>
        </row>
        <row r="26">
          <cell r="A26" t="str">
            <v>楼欣翔</v>
          </cell>
          <cell r="B26">
            <v>1</v>
          </cell>
        </row>
        <row r="27">
          <cell r="A27" t="str">
            <v>程之梵</v>
          </cell>
          <cell r="B27">
            <v>1</v>
          </cell>
        </row>
        <row r="28">
          <cell r="A28" t="str">
            <v>毕研成</v>
          </cell>
          <cell r="B28">
            <v>1</v>
          </cell>
        </row>
        <row r="29">
          <cell r="A29" t="str">
            <v>谢婉莹</v>
          </cell>
          <cell r="B29">
            <v>1</v>
          </cell>
        </row>
        <row r="30">
          <cell r="A30" t="str">
            <v>郭家鑫</v>
          </cell>
          <cell r="B30">
            <v>1</v>
          </cell>
        </row>
        <row r="31">
          <cell r="A31" t="str">
            <v>张敬业</v>
          </cell>
          <cell r="B31">
            <v>1</v>
          </cell>
        </row>
        <row r="32">
          <cell r="A32" t="str">
            <v>徐志轩</v>
          </cell>
          <cell r="B32">
            <v>1</v>
          </cell>
        </row>
        <row r="33">
          <cell r="A33" t="str">
            <v>苏一腾</v>
          </cell>
          <cell r="B33">
            <v>1</v>
          </cell>
        </row>
        <row r="34">
          <cell r="A34" t="str">
            <v>范恒</v>
          </cell>
          <cell r="B34">
            <v>1</v>
          </cell>
        </row>
        <row r="35">
          <cell r="A35" t="str">
            <v>杨宇航</v>
          </cell>
          <cell r="B35">
            <v>1</v>
          </cell>
        </row>
        <row r="36">
          <cell r="A36" t="str">
            <v>韩林昊</v>
          </cell>
          <cell r="B36">
            <v>1</v>
          </cell>
        </row>
        <row r="37">
          <cell r="A37" t="str">
            <v>陈羽田</v>
          </cell>
          <cell r="B37">
            <v>1</v>
          </cell>
        </row>
        <row r="38">
          <cell r="A38" t="str">
            <v>王立远</v>
          </cell>
          <cell r="B38">
            <v>1</v>
          </cell>
        </row>
        <row r="39">
          <cell r="A39" t="str">
            <v>李昀铮</v>
          </cell>
          <cell r="B39">
            <v>1</v>
          </cell>
        </row>
        <row r="40">
          <cell r="A40" t="str">
            <v>华胜枫</v>
          </cell>
          <cell r="B40">
            <v>1</v>
          </cell>
        </row>
        <row r="41">
          <cell r="A41" t="str">
            <v>安心远</v>
          </cell>
          <cell r="B41">
            <v>1</v>
          </cell>
        </row>
        <row r="42">
          <cell r="A42" t="str">
            <v>吕卓玲</v>
          </cell>
          <cell r="B42">
            <v>1</v>
          </cell>
        </row>
        <row r="43">
          <cell r="A43" t="str">
            <v>杜永日</v>
          </cell>
          <cell r="B43">
            <v>1</v>
          </cell>
        </row>
        <row r="44">
          <cell r="A44" t="str">
            <v>王宇航</v>
          </cell>
          <cell r="B44">
            <v>1</v>
          </cell>
        </row>
        <row r="45">
          <cell r="A45" t="str">
            <v>王政</v>
          </cell>
          <cell r="B45">
            <v>1</v>
          </cell>
        </row>
        <row r="46">
          <cell r="A46" t="str">
            <v>公冶在田</v>
          </cell>
          <cell r="B46">
            <v>1</v>
          </cell>
        </row>
        <row r="47">
          <cell r="A47" t="str">
            <v>刘浩博</v>
          </cell>
          <cell r="B47">
            <v>1</v>
          </cell>
        </row>
        <row r="48">
          <cell r="A48" t="str">
            <v>樊施成</v>
          </cell>
          <cell r="B48">
            <v>1</v>
          </cell>
        </row>
        <row r="49">
          <cell r="A49" t="str">
            <v>徐珵</v>
          </cell>
          <cell r="B49">
            <v>1</v>
          </cell>
        </row>
        <row r="50">
          <cell r="A50" t="str">
            <v>王瑞焘</v>
          </cell>
          <cell r="B50">
            <v>1</v>
          </cell>
        </row>
        <row r="51">
          <cell r="A51" t="str">
            <v>黄晓珂</v>
          </cell>
          <cell r="B51">
            <v>1</v>
          </cell>
        </row>
        <row r="52">
          <cell r="A52" t="str">
            <v>杜文远</v>
          </cell>
          <cell r="B52">
            <v>1</v>
          </cell>
        </row>
        <row r="53">
          <cell r="A53" t="str">
            <v>陆炎迪</v>
          </cell>
          <cell r="B53">
            <v>1</v>
          </cell>
        </row>
        <row r="54">
          <cell r="A54" t="str">
            <v>黎高幸</v>
          </cell>
          <cell r="B54">
            <v>1</v>
          </cell>
        </row>
        <row r="55">
          <cell r="A55" t="str">
            <v>帅季宏</v>
          </cell>
          <cell r="B55">
            <v>1</v>
          </cell>
        </row>
        <row r="56">
          <cell r="A56" t="str">
            <v>王亮</v>
          </cell>
          <cell r="B56">
            <v>1</v>
          </cell>
        </row>
        <row r="57">
          <cell r="A57" t="str">
            <v>檀香山</v>
          </cell>
          <cell r="B57">
            <v>1</v>
          </cell>
        </row>
        <row r="58">
          <cell r="A58" t="str">
            <v>葛耀锴</v>
          </cell>
          <cell r="B58">
            <v>1</v>
          </cell>
        </row>
        <row r="59">
          <cell r="A59" t="str">
            <v>白彦</v>
          </cell>
          <cell r="B59">
            <v>1</v>
          </cell>
        </row>
        <row r="60">
          <cell r="A60" t="str">
            <v>靳艺骁</v>
          </cell>
          <cell r="B60">
            <v>1</v>
          </cell>
        </row>
        <row r="61">
          <cell r="A61" t="str">
            <v>宋铁峰</v>
          </cell>
          <cell r="B61">
            <v>1</v>
          </cell>
        </row>
        <row r="62">
          <cell r="A62" t="str">
            <v>严轶凡</v>
          </cell>
          <cell r="B62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A3" t="str">
            <v>黄康晋</v>
          </cell>
          <cell r="B3">
            <v>1</v>
          </cell>
        </row>
        <row r="4">
          <cell r="A4" t="str">
            <v>沈佳杰</v>
          </cell>
          <cell r="B4">
            <v>1</v>
          </cell>
        </row>
        <row r="5">
          <cell r="A5" t="str">
            <v>金家成</v>
          </cell>
          <cell r="B5">
            <v>1</v>
          </cell>
        </row>
        <row r="6">
          <cell r="A6" t="str">
            <v>寿哲韵</v>
          </cell>
          <cell r="B6">
            <v>1</v>
          </cell>
        </row>
        <row r="7">
          <cell r="A7" t="str">
            <v>陈浩宇</v>
          </cell>
          <cell r="B7">
            <v>1</v>
          </cell>
        </row>
        <row r="8">
          <cell r="A8" t="str">
            <v>沈宇豪</v>
          </cell>
          <cell r="B8">
            <v>1</v>
          </cell>
        </row>
        <row r="9">
          <cell r="A9" t="str">
            <v>葛硕伟</v>
          </cell>
          <cell r="B9">
            <v>1</v>
          </cell>
        </row>
        <row r="10">
          <cell r="A10" t="str">
            <v>王子腾</v>
          </cell>
          <cell r="B10">
            <v>1</v>
          </cell>
        </row>
        <row r="11">
          <cell r="A11" t="str">
            <v>刘凤凯</v>
          </cell>
          <cell r="B11">
            <v>1</v>
          </cell>
        </row>
        <row r="12">
          <cell r="A12" t="str">
            <v>郭兴华</v>
          </cell>
          <cell r="B12">
            <v>1</v>
          </cell>
        </row>
        <row r="13">
          <cell r="A13" t="str">
            <v>陈昱企</v>
          </cell>
          <cell r="B13">
            <v>1</v>
          </cell>
        </row>
        <row r="14">
          <cell r="A14" t="str">
            <v>楼元浩</v>
          </cell>
          <cell r="B14">
            <v>1</v>
          </cell>
        </row>
        <row r="15">
          <cell r="A15" t="str">
            <v>朱海圭</v>
          </cell>
          <cell r="B15">
            <v>1</v>
          </cell>
        </row>
        <row r="16">
          <cell r="A16" t="str">
            <v>李蔚然</v>
          </cell>
          <cell r="B16">
            <v>1</v>
          </cell>
        </row>
        <row r="17">
          <cell r="A17" t="str">
            <v>杨崇浩</v>
          </cell>
          <cell r="B17">
            <v>1</v>
          </cell>
        </row>
        <row r="18">
          <cell r="A18" t="str">
            <v>殷子涵</v>
          </cell>
          <cell r="B18">
            <v>1</v>
          </cell>
        </row>
        <row r="19">
          <cell r="A19" t="str">
            <v>代紫若</v>
          </cell>
          <cell r="B19">
            <v>1</v>
          </cell>
        </row>
        <row r="20">
          <cell r="A20" t="str">
            <v>陈则安</v>
          </cell>
          <cell r="B20">
            <v>1</v>
          </cell>
        </row>
        <row r="21">
          <cell r="A21" t="str">
            <v>郭晶</v>
          </cell>
          <cell r="B21">
            <v>1</v>
          </cell>
        </row>
        <row r="22">
          <cell r="A22" t="str">
            <v>黄浩然</v>
          </cell>
          <cell r="B22">
            <v>1</v>
          </cell>
        </row>
        <row r="23">
          <cell r="A23" t="str">
            <v>李子木</v>
          </cell>
          <cell r="B23">
            <v>1</v>
          </cell>
        </row>
        <row r="24">
          <cell r="A24" t="str">
            <v>徐宇轩</v>
          </cell>
          <cell r="B24">
            <v>1</v>
          </cell>
        </row>
        <row r="25">
          <cell r="A25" t="str">
            <v>李佳朔</v>
          </cell>
          <cell r="B25">
            <v>1</v>
          </cell>
        </row>
        <row r="26">
          <cell r="A26" t="str">
            <v>杨宇佳</v>
          </cell>
          <cell r="B26">
            <v>1</v>
          </cell>
        </row>
        <row r="27">
          <cell r="A27" t="str">
            <v>王政</v>
          </cell>
          <cell r="B27">
            <v>1</v>
          </cell>
        </row>
        <row r="28">
          <cell r="A28" t="str">
            <v>方雨晨</v>
          </cell>
          <cell r="B28">
            <v>1</v>
          </cell>
        </row>
        <row r="29">
          <cell r="A29" t="str">
            <v>蒋益斌</v>
          </cell>
          <cell r="B29">
            <v>1</v>
          </cell>
        </row>
        <row r="30">
          <cell r="A30" t="str">
            <v>莫佳恒</v>
          </cell>
          <cell r="B30">
            <v>1</v>
          </cell>
        </row>
        <row r="31">
          <cell r="A31" t="str">
            <v>张灵柯</v>
          </cell>
          <cell r="B31">
            <v>1</v>
          </cell>
        </row>
        <row r="32">
          <cell r="A32" t="str">
            <v>孙宗钰</v>
          </cell>
          <cell r="B32">
            <v>1</v>
          </cell>
        </row>
        <row r="33">
          <cell r="A33" t="str">
            <v>田玮明</v>
          </cell>
          <cell r="B33">
            <v>1</v>
          </cell>
        </row>
        <row r="34">
          <cell r="A34" t="str">
            <v>范恒</v>
          </cell>
          <cell r="B34">
            <v>1</v>
          </cell>
        </row>
        <row r="35">
          <cell r="A35" t="str">
            <v>安心远</v>
          </cell>
          <cell r="B35">
            <v>1</v>
          </cell>
        </row>
        <row r="36">
          <cell r="A36" t="str">
            <v>张锦东</v>
          </cell>
          <cell r="B36">
            <v>1</v>
          </cell>
        </row>
        <row r="37">
          <cell r="A37" t="str">
            <v>周佳诚</v>
          </cell>
          <cell r="B37">
            <v>1</v>
          </cell>
        </row>
        <row r="38">
          <cell r="A38" t="str">
            <v>王玉泷</v>
          </cell>
          <cell r="B38">
            <v>1</v>
          </cell>
        </row>
        <row r="39">
          <cell r="A39" t="str">
            <v>许轶可</v>
          </cell>
          <cell r="B39">
            <v>1</v>
          </cell>
        </row>
        <row r="40">
          <cell r="A40" t="str">
            <v>朱怡颖</v>
          </cell>
          <cell r="B40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G1" t="str">
            <v>1、姓名</v>
          </cell>
          <cell r="H1" t="str">
            <v>2、联系方式</v>
          </cell>
        </row>
        <row r="2">
          <cell r="G2" t="str">
            <v>1</v>
          </cell>
          <cell r="H2" t="str">
            <v>1</v>
          </cell>
        </row>
        <row r="3">
          <cell r="G3" t="str">
            <v>伍彬呈</v>
          </cell>
          <cell r="H3" t="str">
            <v>18975983962</v>
          </cell>
        </row>
        <row r="4">
          <cell r="G4" t="str">
            <v>崔宇</v>
          </cell>
          <cell r="H4" t="str">
            <v>15039701869</v>
          </cell>
        </row>
        <row r="5">
          <cell r="G5" t="str">
            <v>张巍潇</v>
          </cell>
          <cell r="H5" t="str">
            <v>19975261507</v>
          </cell>
        </row>
        <row r="6">
          <cell r="G6" t="str">
            <v>刘子豪</v>
          </cell>
          <cell r="H6" t="str">
            <v>19558241163</v>
          </cell>
        </row>
        <row r="7">
          <cell r="G7" t="str">
            <v>whl</v>
          </cell>
          <cell r="H7" t="str">
            <v>1043064987@qq.com</v>
          </cell>
        </row>
        <row r="8">
          <cell r="G8" t="str">
            <v>张弛</v>
          </cell>
          <cell r="H8" t="str">
            <v>19852889266</v>
          </cell>
        </row>
        <row r="9">
          <cell r="G9" t="str">
            <v>朱志斌</v>
          </cell>
          <cell r="H9" t="str">
            <v>15722773680</v>
          </cell>
        </row>
        <row r="10">
          <cell r="G10" t="str">
            <v>彭政</v>
          </cell>
          <cell r="H10" t="str">
            <v>15574737592</v>
          </cell>
        </row>
        <row r="11">
          <cell r="G11" t="str">
            <v>文豪</v>
          </cell>
          <cell r="H11" t="str">
            <v>15228748290</v>
          </cell>
        </row>
        <row r="12">
          <cell r="G12" t="str">
            <v>洪慧婕</v>
          </cell>
          <cell r="H12" t="str">
            <v>19550212107</v>
          </cell>
        </row>
        <row r="13">
          <cell r="G13" t="str">
            <v>欧镇基</v>
          </cell>
          <cell r="H13" t="str">
            <v>13642919588</v>
          </cell>
        </row>
        <row r="14">
          <cell r="G14" t="str">
            <v>葛宇侃</v>
          </cell>
          <cell r="H14" t="str">
            <v>19858622326</v>
          </cell>
        </row>
        <row r="15">
          <cell r="G15" t="str">
            <v>王鸿宇</v>
          </cell>
          <cell r="H15" t="str">
            <v>18767253750</v>
          </cell>
        </row>
        <row r="16">
          <cell r="G16" t="str">
            <v>熊赟葳</v>
          </cell>
          <cell r="H16" t="str">
            <v>17779231213</v>
          </cell>
        </row>
        <row r="17">
          <cell r="G17" t="str">
            <v>边姝俊</v>
          </cell>
          <cell r="H17" t="str">
            <v>19883583912</v>
          </cell>
        </row>
        <row r="18">
          <cell r="G18" t="str">
            <v>杨帆</v>
          </cell>
          <cell r="H18" t="str">
            <v>13133570279</v>
          </cell>
        </row>
        <row r="19">
          <cell r="G19" t="str">
            <v>李毅楠</v>
          </cell>
          <cell r="H19" t="str">
            <v>15145445260</v>
          </cell>
          <cell r="I19">
            <v>1</v>
          </cell>
        </row>
        <row r="20">
          <cell r="G20" t="str">
            <v>张帅辰</v>
          </cell>
          <cell r="H20" t="str">
            <v>18068128190</v>
          </cell>
          <cell r="I20">
            <v>1</v>
          </cell>
        </row>
        <row r="21">
          <cell r="G21" t="str">
            <v>韩林昊</v>
          </cell>
          <cell r="H21" t="str">
            <v>13753725238</v>
          </cell>
          <cell r="I21">
            <v>1</v>
          </cell>
        </row>
        <row r="22">
          <cell r="G22" t="str">
            <v>薛盛楠</v>
          </cell>
          <cell r="H22" t="str">
            <v>19858126177</v>
          </cell>
          <cell r="I22">
            <v>1</v>
          </cell>
        </row>
        <row r="23">
          <cell r="G23" t="str">
            <v>陈顺儿</v>
          </cell>
          <cell r="H23" t="str">
            <v>13486787165</v>
          </cell>
          <cell r="I23">
            <v>1</v>
          </cell>
        </row>
        <row r="24">
          <cell r="G24" t="str">
            <v>张锐</v>
          </cell>
          <cell r="H24" t="str">
            <v>13588392712</v>
          </cell>
          <cell r="I24">
            <v>1</v>
          </cell>
        </row>
        <row r="25">
          <cell r="G25" t="str">
            <v>李金卓</v>
          </cell>
          <cell r="H25" t="str">
            <v>18883331167</v>
          </cell>
          <cell r="I25">
            <v>1</v>
          </cell>
        </row>
        <row r="26">
          <cell r="G26" t="str">
            <v>邹克非</v>
          </cell>
          <cell r="H26" t="str">
            <v>18007191236</v>
          </cell>
          <cell r="I26">
            <v>1</v>
          </cell>
        </row>
        <row r="27">
          <cell r="G27" t="str">
            <v>潘力豪</v>
          </cell>
          <cell r="H27" t="str">
            <v>19358570915</v>
          </cell>
          <cell r="I27">
            <v>1</v>
          </cell>
        </row>
        <row r="28">
          <cell r="G28" t="str">
            <v>刘启瀚</v>
          </cell>
          <cell r="H28" t="str">
            <v>13808229592</v>
          </cell>
          <cell r="I28">
            <v>1</v>
          </cell>
        </row>
        <row r="29">
          <cell r="G29" t="str">
            <v>郭家鑫</v>
          </cell>
          <cell r="H29" t="str">
            <v>15315212139</v>
          </cell>
          <cell r="I29">
            <v>1</v>
          </cell>
        </row>
        <row r="30">
          <cell r="G30" t="str">
            <v>万瑞铠</v>
          </cell>
          <cell r="H30" t="str">
            <v>19550213911</v>
          </cell>
          <cell r="I30">
            <v>1</v>
          </cell>
        </row>
        <row r="31">
          <cell r="G31" t="str">
            <v>王心雨</v>
          </cell>
          <cell r="H31" t="str">
            <v>19857033063</v>
          </cell>
          <cell r="I31">
            <v>1</v>
          </cell>
        </row>
        <row r="32">
          <cell r="G32" t="str">
            <v>张智友</v>
          </cell>
          <cell r="H32" t="str">
            <v>15123540675</v>
          </cell>
          <cell r="I32">
            <v>1</v>
          </cell>
        </row>
        <row r="33">
          <cell r="G33" t="str">
            <v>季书航</v>
          </cell>
          <cell r="H33" t="str">
            <v>18329123928</v>
          </cell>
          <cell r="I33">
            <v>1</v>
          </cell>
        </row>
        <row r="34">
          <cell r="G34" t="str">
            <v>杨棂柃</v>
          </cell>
          <cell r="H34" t="str">
            <v>19857038841</v>
          </cell>
          <cell r="I34">
            <v>1</v>
          </cell>
        </row>
        <row r="35">
          <cell r="G35" t="str">
            <v>薛盛豪</v>
          </cell>
          <cell r="H35" t="str">
            <v>15169172720</v>
          </cell>
        </row>
        <row r="36">
          <cell r="G36" t="str">
            <v>田皓灵</v>
          </cell>
          <cell r="H36" t="str">
            <v>19357570891</v>
          </cell>
          <cell r="I36">
            <v>1</v>
          </cell>
        </row>
        <row r="37">
          <cell r="G37" t="str">
            <v>郭徐文喆</v>
          </cell>
          <cell r="H37" t="str">
            <v>19857131890</v>
          </cell>
          <cell r="I37">
            <v>1</v>
          </cell>
        </row>
        <row r="38">
          <cell r="G38" t="str">
            <v>卫星宇</v>
          </cell>
          <cell r="H38" t="str">
            <v>19929286540</v>
          </cell>
          <cell r="I38">
            <v>1</v>
          </cell>
        </row>
        <row r="39">
          <cell r="G39" t="str">
            <v>杜文远</v>
          </cell>
          <cell r="H39" t="str">
            <v>19550210072</v>
          </cell>
          <cell r="I39">
            <v>1</v>
          </cell>
        </row>
        <row r="40">
          <cell r="G40" t="str">
            <v>陈天洋</v>
          </cell>
          <cell r="H40" t="str">
            <v>13588157952</v>
          </cell>
          <cell r="I40">
            <v>1</v>
          </cell>
        </row>
        <row r="41">
          <cell r="G41" t="str">
            <v>徐珵</v>
          </cell>
          <cell r="H41" t="str">
            <v>13858583725</v>
          </cell>
          <cell r="I41">
            <v>1</v>
          </cell>
        </row>
        <row r="42">
          <cell r="G42" t="str">
            <v>盛其然</v>
          </cell>
          <cell r="H42" t="str">
            <v>17375042208</v>
          </cell>
          <cell r="I42">
            <v>1</v>
          </cell>
        </row>
        <row r="43">
          <cell r="G43" t="str">
            <v>葛涛</v>
          </cell>
          <cell r="H43" t="str">
            <v>15215890872</v>
          </cell>
          <cell r="I43">
            <v>1</v>
          </cell>
        </row>
        <row r="44">
          <cell r="G44" t="str">
            <v>于子扬</v>
          </cell>
          <cell r="H44" t="str">
            <v>17782761098</v>
          </cell>
          <cell r="I44">
            <v>1</v>
          </cell>
        </row>
        <row r="45">
          <cell r="G45" t="str">
            <v>卫星宇</v>
          </cell>
          <cell r="H45" t="str">
            <v>19929286540</v>
          </cell>
          <cell r="I45">
            <v>1</v>
          </cell>
        </row>
        <row r="46">
          <cell r="G46" t="str">
            <v>王一臻</v>
          </cell>
          <cell r="H46" t="str">
            <v>3210101814</v>
          </cell>
          <cell r="I46">
            <v>1</v>
          </cell>
        </row>
        <row r="47">
          <cell r="G47" t="str">
            <v>杨思诚</v>
          </cell>
          <cell r="H47" t="str">
            <v>15967582717</v>
          </cell>
          <cell r="I47">
            <v>1</v>
          </cell>
        </row>
        <row r="48">
          <cell r="G48" t="str">
            <v>沈莪淇</v>
          </cell>
          <cell r="H48" t="str">
            <v>19939440705</v>
          </cell>
          <cell r="I48">
            <v>1</v>
          </cell>
        </row>
        <row r="49">
          <cell r="G49" t="str">
            <v>王国兴</v>
          </cell>
          <cell r="H49" t="str">
            <v>17789542605</v>
          </cell>
          <cell r="I49">
            <v>1</v>
          </cell>
        </row>
        <row r="50">
          <cell r="G50" t="str">
            <v>边姝俊</v>
          </cell>
          <cell r="H50" t="str">
            <v>19883583912</v>
          </cell>
        </row>
        <row r="51">
          <cell r="G51" t="str">
            <v>郑梦璇</v>
          </cell>
          <cell r="H51" t="str">
            <v>18769748350</v>
          </cell>
        </row>
        <row r="52">
          <cell r="G52" t="str">
            <v>彭浩源</v>
          </cell>
          <cell r="H52" t="str">
            <v>18974450307</v>
          </cell>
          <cell r="I52">
            <v>1</v>
          </cell>
        </row>
        <row r="53">
          <cell r="G53" t="str">
            <v>许锴航</v>
          </cell>
          <cell r="H53" t="str">
            <v>18396011656</v>
          </cell>
          <cell r="I53">
            <v>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刘禹骏发起的直播"/>
    </sheetNames>
    <sheetDataSet>
      <sheetData sheetId="0" refreshError="1">
        <row r="16">
          <cell r="F16" t="str">
            <v>王泽</v>
          </cell>
        </row>
        <row r="17">
          <cell r="F17" t="str">
            <v>孙俊杰</v>
          </cell>
        </row>
        <row r="18">
          <cell r="F18" t="str">
            <v>刘政成</v>
          </cell>
        </row>
        <row r="19">
          <cell r="F19" t="str">
            <v>杨佳昕</v>
          </cell>
        </row>
        <row r="20">
          <cell r="F20" t="str">
            <v>陈浩宇</v>
          </cell>
        </row>
        <row r="21">
          <cell r="F21" t="str">
            <v>张智友</v>
          </cell>
        </row>
        <row r="22">
          <cell r="F22" t="str">
            <v>朱海垚</v>
          </cell>
        </row>
        <row r="23">
          <cell r="F23" t="str">
            <v>付浩然</v>
          </cell>
        </row>
        <row r="24">
          <cell r="F24" t="str">
            <v>代紫若</v>
          </cell>
        </row>
        <row r="25">
          <cell r="F25" t="str">
            <v>王德茂</v>
          </cell>
        </row>
        <row r="26">
          <cell r="F26" t="str">
            <v>王玉泷</v>
          </cell>
        </row>
        <row r="27">
          <cell r="F27" t="str">
            <v>李灏然</v>
          </cell>
        </row>
        <row r="28">
          <cell r="F28" t="str">
            <v>张华册</v>
          </cell>
        </row>
        <row r="29">
          <cell r="F29" t="str">
            <v>吕函</v>
          </cell>
        </row>
        <row r="30">
          <cell r="F30" t="str">
            <v>郭家鑫</v>
          </cell>
        </row>
        <row r="31">
          <cell r="F31" t="str">
            <v>李俊粤</v>
          </cell>
        </row>
        <row r="32">
          <cell r="F32" t="str">
            <v>张庆伟</v>
          </cell>
        </row>
        <row r="39">
          <cell r="F39" t="str">
            <v>王玮琛</v>
          </cell>
        </row>
        <row r="40">
          <cell r="F40" t="str">
            <v>曹峰</v>
          </cell>
        </row>
        <row r="41">
          <cell r="F41" t="str">
            <v>李有为</v>
          </cell>
        </row>
        <row r="42">
          <cell r="F42" t="str">
            <v>赵嘉睿</v>
          </cell>
        </row>
        <row r="43">
          <cell r="F43" t="str">
            <v>李子蕖</v>
          </cell>
        </row>
        <row r="44">
          <cell r="F44" t="str">
            <v>温一书</v>
          </cell>
        </row>
        <row r="45">
          <cell r="F45" t="str">
            <v>程万涵</v>
          </cell>
        </row>
        <row r="46">
          <cell r="F46" t="str">
            <v>马晓霖</v>
          </cell>
        </row>
        <row r="47">
          <cell r="F47" t="str">
            <v>李蔚然</v>
          </cell>
        </row>
        <row r="48">
          <cell r="F48" t="str">
            <v>张鼎鼎</v>
          </cell>
        </row>
        <row r="49">
          <cell r="F49" t="str">
            <v>胡妍曦</v>
          </cell>
        </row>
        <row r="50">
          <cell r="F50" t="str">
            <v>杨一川</v>
          </cell>
        </row>
        <row r="51">
          <cell r="F51" t="str">
            <v>周仙乐</v>
          </cell>
        </row>
        <row r="52">
          <cell r="F52" t="str">
            <v>王雨晨</v>
          </cell>
        </row>
        <row r="53">
          <cell r="F53" t="str">
            <v>冷明骏</v>
          </cell>
        </row>
        <row r="54">
          <cell r="F54" t="str">
            <v>裴长乐</v>
          </cell>
        </row>
        <row r="55">
          <cell r="F55" t="str">
            <v>姚之豪</v>
          </cell>
        </row>
        <row r="56">
          <cell r="F56" t="str">
            <v>谢栩荣</v>
          </cell>
        </row>
        <row r="57">
          <cell r="F57" t="str">
            <v>吴齐澍</v>
          </cell>
        </row>
        <row r="58">
          <cell r="F58" t="str">
            <v>金子坚</v>
          </cell>
        </row>
        <row r="59">
          <cell r="F59" t="str">
            <v>郑卓</v>
          </cell>
        </row>
        <row r="60">
          <cell r="F60" t="str">
            <v>王诗情</v>
          </cell>
        </row>
        <row r="61">
          <cell r="F61" t="str">
            <v>高梓皓</v>
          </cell>
        </row>
        <row r="62">
          <cell r="F62" t="str">
            <v>张苏和</v>
          </cell>
        </row>
        <row r="63">
          <cell r="F63" t="str">
            <v>赵可凡</v>
          </cell>
        </row>
        <row r="64">
          <cell r="F64" t="str">
            <v>黄铭禹</v>
          </cell>
        </row>
        <row r="71">
          <cell r="F71" t="str">
            <v>邵可乐</v>
          </cell>
        </row>
        <row r="72">
          <cell r="F72" t="str">
            <v>黄祥钞</v>
          </cell>
        </row>
        <row r="73">
          <cell r="F73" t="str">
            <v>叶梓</v>
          </cell>
        </row>
        <row r="74">
          <cell r="F74" t="str">
            <v>谢雨威</v>
          </cell>
        </row>
        <row r="75">
          <cell r="F75" t="str">
            <v>李文钧</v>
          </cell>
        </row>
        <row r="76">
          <cell r="F76" t="str">
            <v>曾夏彦哲</v>
          </cell>
        </row>
        <row r="77">
          <cell r="F77" t="str">
            <v>周樯</v>
          </cell>
        </row>
        <row r="78">
          <cell r="F78" t="str">
            <v>韩箫</v>
          </cell>
        </row>
        <row r="79">
          <cell r="F79" t="str">
            <v>涂百宁</v>
          </cell>
        </row>
        <row r="80">
          <cell r="F80" t="str">
            <v>万瑞铠</v>
          </cell>
        </row>
        <row r="81">
          <cell r="F81" t="str">
            <v>谢阳阳</v>
          </cell>
        </row>
        <row r="82">
          <cell r="F82" t="str">
            <v>文誉谕</v>
          </cell>
        </row>
        <row r="83">
          <cell r="F83" t="str">
            <v>刘美琪</v>
          </cell>
        </row>
        <row r="84">
          <cell r="F84" t="str">
            <v>马荣泽</v>
          </cell>
        </row>
        <row r="85">
          <cell r="F85" t="str">
            <v>潘宇森</v>
          </cell>
        </row>
        <row r="86">
          <cell r="F86" t="str">
            <v>王俊杰</v>
          </cell>
        </row>
        <row r="87">
          <cell r="F87" t="str">
            <v>梁乐天</v>
          </cell>
        </row>
        <row r="88">
          <cell r="F88" t="str">
            <v>徐宇轩</v>
          </cell>
        </row>
        <row r="89">
          <cell r="F89" t="str">
            <v>崔明哲</v>
          </cell>
        </row>
        <row r="90">
          <cell r="F90" t="str">
            <v>孟令祎</v>
          </cell>
        </row>
        <row r="91">
          <cell r="F91" t="str">
            <v>赵文镇</v>
          </cell>
        </row>
        <row r="92">
          <cell r="F92" t="str">
            <v>田皓灵</v>
          </cell>
        </row>
        <row r="93">
          <cell r="F93" t="str">
            <v>林如豪</v>
          </cell>
        </row>
        <row r="94">
          <cell r="F94" t="str">
            <v>任星宇</v>
          </cell>
        </row>
        <row r="95">
          <cell r="F95" t="str">
            <v>王语祯</v>
          </cell>
        </row>
        <row r="96">
          <cell r="F96" t="str">
            <v>宋亦非</v>
          </cell>
        </row>
        <row r="103">
          <cell r="F103" t="str">
            <v>陈殊杭</v>
          </cell>
        </row>
        <row r="104">
          <cell r="F104" t="str">
            <v>罗常昊</v>
          </cell>
        </row>
        <row r="105">
          <cell r="F105" t="str">
            <v>尹思成</v>
          </cell>
        </row>
        <row r="106">
          <cell r="F106" t="str">
            <v>刘炜</v>
          </cell>
        </row>
        <row r="107">
          <cell r="F107" t="str">
            <v>刘源</v>
          </cell>
        </row>
        <row r="108">
          <cell r="F108" t="str">
            <v>张霡</v>
          </cell>
        </row>
        <row r="109">
          <cell r="F109" t="str">
            <v>袁明旭</v>
          </cell>
        </row>
        <row r="110">
          <cell r="F110" t="str">
            <v>蔡天浩</v>
          </cell>
        </row>
        <row r="111">
          <cell r="F111" t="str">
            <v>李墨凝</v>
          </cell>
        </row>
        <row r="112">
          <cell r="F112" t="str">
            <v>刘广义</v>
          </cell>
        </row>
        <row r="113">
          <cell r="F113" t="str">
            <v>李萌</v>
          </cell>
        </row>
        <row r="114">
          <cell r="F114" t="str">
            <v>陈凯涵</v>
          </cell>
        </row>
        <row r="115">
          <cell r="F115" t="str">
            <v>唐泽聪</v>
          </cell>
        </row>
        <row r="116">
          <cell r="F116" t="str">
            <v>陈国靖</v>
          </cell>
        </row>
        <row r="117">
          <cell r="F117" t="str">
            <v>翁超然</v>
          </cell>
        </row>
        <row r="118">
          <cell r="F118" t="str">
            <v>方秦</v>
          </cell>
        </row>
        <row r="119">
          <cell r="F119" t="str">
            <v>王翌飞</v>
          </cell>
        </row>
        <row r="120">
          <cell r="F120" t="str">
            <v>杨崇浩</v>
          </cell>
        </row>
        <row r="121">
          <cell r="F121" t="str">
            <v>蔡陈彬</v>
          </cell>
        </row>
        <row r="122">
          <cell r="F122" t="str">
            <v>杨天锦云</v>
          </cell>
        </row>
        <row r="123">
          <cell r="F123" t="str">
            <v>张宸瑜</v>
          </cell>
        </row>
        <row r="124">
          <cell r="F124" t="str">
            <v>杜永日</v>
          </cell>
        </row>
        <row r="125">
          <cell r="F125" t="str">
            <v>李一鸣</v>
          </cell>
        </row>
        <row r="126">
          <cell r="F126" t="str">
            <v>李金卓</v>
          </cell>
        </row>
        <row r="127">
          <cell r="F127" t="str">
            <v>陈奕兆</v>
          </cell>
        </row>
        <row r="128">
          <cell r="F128" t="str">
            <v>赵杰</v>
          </cell>
        </row>
        <row r="135">
          <cell r="F135" t="str">
            <v>张燚</v>
          </cell>
        </row>
        <row r="136">
          <cell r="F136" t="str">
            <v>陈思帆</v>
          </cell>
        </row>
        <row r="137">
          <cell r="F137" t="str">
            <v>王率</v>
          </cell>
        </row>
        <row r="138">
          <cell r="F138" t="str">
            <v>林培</v>
          </cell>
        </row>
        <row r="139">
          <cell r="F139" t="str">
            <v>刘泽霖</v>
          </cell>
        </row>
        <row r="140">
          <cell r="F140" t="str">
            <v>吴欣宁</v>
          </cell>
        </row>
        <row r="141">
          <cell r="F141" t="str">
            <v>熊奕韬</v>
          </cell>
        </row>
        <row r="142">
          <cell r="F142" t="str">
            <v>包俊毅</v>
          </cell>
        </row>
        <row r="143">
          <cell r="F143" t="str">
            <v>刘洋</v>
          </cell>
        </row>
        <row r="144">
          <cell r="F144" t="e">
            <v>#N/A</v>
          </cell>
        </row>
        <row r="145">
          <cell r="F145" t="e">
            <v>#N/A</v>
          </cell>
        </row>
        <row r="146">
          <cell r="F146" t="e">
            <v>#N/A</v>
          </cell>
        </row>
        <row r="147">
          <cell r="F147" t="e">
            <v>#N/A</v>
          </cell>
        </row>
        <row r="148">
          <cell r="F148" t="e">
            <v>#N/A</v>
          </cell>
        </row>
        <row r="149">
          <cell r="F149" t="e">
            <v>#N/A</v>
          </cell>
        </row>
        <row r="150">
          <cell r="F150" t="e">
            <v>#N/A</v>
          </cell>
        </row>
        <row r="151">
          <cell r="F151" t="e">
            <v>#N/A</v>
          </cell>
        </row>
        <row r="152">
          <cell r="F152" t="e">
            <v>#N/A</v>
          </cell>
        </row>
        <row r="153">
          <cell r="F153" t="e">
            <v>#N/A</v>
          </cell>
        </row>
        <row r="154">
          <cell r="F154" t="e">
            <v>#N/A</v>
          </cell>
        </row>
        <row r="155">
          <cell r="F155" t="e">
            <v>#N/A</v>
          </cell>
        </row>
        <row r="156">
          <cell r="F156" t="e">
            <v>#N/A</v>
          </cell>
        </row>
        <row r="157">
          <cell r="F157" t="e">
            <v>#N/A</v>
          </cell>
        </row>
        <row r="158">
          <cell r="F158" t="e">
            <v>#N/A</v>
          </cell>
        </row>
        <row r="159">
          <cell r="F159" t="e">
            <v>#N/A</v>
          </cell>
        </row>
        <row r="160">
          <cell r="F160" t="e">
            <v>#N/A</v>
          </cell>
        </row>
        <row r="167">
          <cell r="F167" t="e">
            <v>#N/A</v>
          </cell>
        </row>
        <row r="168">
          <cell r="F168" t="e">
            <v>#N/A</v>
          </cell>
        </row>
        <row r="169">
          <cell r="F169" t="e">
            <v>#N/A</v>
          </cell>
        </row>
        <row r="170">
          <cell r="F170" t="e">
            <v>#N/A</v>
          </cell>
        </row>
        <row r="171">
          <cell r="F171" t="e">
            <v>#N/A</v>
          </cell>
        </row>
        <row r="172">
          <cell r="F172" t="e">
            <v>#N/A</v>
          </cell>
        </row>
        <row r="173">
          <cell r="F173" t="e">
            <v>#N/A</v>
          </cell>
        </row>
        <row r="174">
          <cell r="F174" t="e">
            <v>#N/A</v>
          </cell>
        </row>
        <row r="175">
          <cell r="F175" t="e">
            <v>#N/A</v>
          </cell>
        </row>
        <row r="176">
          <cell r="F176" t="e">
            <v>#N/A</v>
          </cell>
        </row>
        <row r="177">
          <cell r="F177" t="e">
            <v>#N/A</v>
          </cell>
        </row>
        <row r="178">
          <cell r="F178" t="e">
            <v>#N/A</v>
          </cell>
        </row>
        <row r="179">
          <cell r="F179" t="e">
            <v>#N/A</v>
          </cell>
        </row>
        <row r="180">
          <cell r="F180" t="e">
            <v>#N/A</v>
          </cell>
        </row>
        <row r="181">
          <cell r="F181" t="e">
            <v>#N/A</v>
          </cell>
        </row>
        <row r="182">
          <cell r="F182" t="e">
            <v>#N/A</v>
          </cell>
        </row>
        <row r="183">
          <cell r="F183" t="e">
            <v>#N/A</v>
          </cell>
        </row>
        <row r="184">
          <cell r="F184" t="e">
            <v>#N/A</v>
          </cell>
        </row>
        <row r="185">
          <cell r="F185" t="e">
            <v>#N/A</v>
          </cell>
        </row>
        <row r="186">
          <cell r="F186" t="e">
            <v>#N/A</v>
          </cell>
        </row>
        <row r="187">
          <cell r="F187" t="e">
            <v>#N/A</v>
          </cell>
        </row>
        <row r="188">
          <cell r="F188" t="e">
            <v>#N/A</v>
          </cell>
        </row>
        <row r="189">
          <cell r="F189" t="e">
            <v>#N/A</v>
          </cell>
        </row>
        <row r="190">
          <cell r="F190" t="e">
            <v>#N/A</v>
          </cell>
        </row>
        <row r="191">
          <cell r="F191" t="e">
            <v>#N/A</v>
          </cell>
        </row>
        <row r="192">
          <cell r="F192" t="e">
            <v>#N/A</v>
          </cell>
        </row>
        <row r="199">
          <cell r="F199" t="e">
            <v>#N/A</v>
          </cell>
        </row>
        <row r="200">
          <cell r="F200" t="str">
            <v>崔佳明</v>
          </cell>
        </row>
        <row r="201">
          <cell r="F201" t="str">
            <v>张鸿</v>
          </cell>
        </row>
        <row r="202">
          <cell r="F202" t="str">
            <v>22232070</v>
          </cell>
        </row>
        <row r="203">
          <cell r="F203" t="str">
            <v>李博宇</v>
          </cell>
        </row>
        <row r="204">
          <cell r="F204" t="str">
            <v>22332133</v>
          </cell>
        </row>
        <row r="205">
          <cell r="F205" t="str">
            <v>22232115</v>
          </cell>
        </row>
        <row r="206">
          <cell r="F206" t="e">
            <v>#N/A</v>
          </cell>
        </row>
        <row r="207">
          <cell r="F207" t="e">
            <v>#N/A</v>
          </cell>
        </row>
        <row r="208">
          <cell r="F208" t="e">
            <v>#N/A</v>
          </cell>
        </row>
        <row r="209">
          <cell r="F209" t="e">
            <v>#N/A</v>
          </cell>
        </row>
        <row r="210">
          <cell r="F210" t="e">
            <v>#N/A</v>
          </cell>
        </row>
        <row r="211">
          <cell r="F211" t="e">
            <v>#N/A</v>
          </cell>
        </row>
        <row r="212">
          <cell r="F212" t="e">
            <v>#N/A</v>
          </cell>
        </row>
        <row r="213">
          <cell r="F213" t="e">
            <v>#N/A</v>
          </cell>
        </row>
        <row r="214">
          <cell r="F214" t="e">
            <v>#N/A</v>
          </cell>
        </row>
        <row r="215">
          <cell r="F215" t="e">
            <v>#N/A</v>
          </cell>
        </row>
        <row r="216">
          <cell r="F216" t="e">
            <v>#N/A</v>
          </cell>
        </row>
        <row r="217">
          <cell r="F217" t="e">
            <v>#N/A</v>
          </cell>
        </row>
        <row r="218">
          <cell r="F218" t="e">
            <v>#N/A</v>
          </cell>
        </row>
        <row r="219">
          <cell r="F219" t="e">
            <v>#N/A</v>
          </cell>
        </row>
        <row r="220">
          <cell r="F220" t="e">
            <v>#N/A</v>
          </cell>
        </row>
        <row r="221">
          <cell r="F221" t="e">
            <v>#N/A</v>
          </cell>
        </row>
        <row r="222">
          <cell r="F222" t="e">
            <v>#N/A</v>
          </cell>
        </row>
        <row r="223">
          <cell r="F223" t="e">
            <v>#N/A</v>
          </cell>
        </row>
        <row r="224">
          <cell r="F224" t="e">
            <v>#N/A</v>
          </cell>
        </row>
        <row r="231">
          <cell r="F231" t="e">
            <v>#N/A</v>
          </cell>
        </row>
        <row r="232">
          <cell r="F232" t="e">
            <v>#N/A</v>
          </cell>
        </row>
        <row r="233">
          <cell r="F233" t="e">
            <v>#N/A</v>
          </cell>
        </row>
        <row r="234">
          <cell r="F234" t="e">
            <v>#N/A</v>
          </cell>
        </row>
        <row r="235">
          <cell r="F235" t="e">
            <v>#N/A</v>
          </cell>
        </row>
        <row r="236">
          <cell r="F236" t="e">
            <v>#N/A</v>
          </cell>
        </row>
        <row r="237">
          <cell r="F237" t="e">
            <v>#N/A</v>
          </cell>
        </row>
        <row r="238">
          <cell r="F238" t="e">
            <v>#N/A</v>
          </cell>
        </row>
        <row r="239">
          <cell r="F239" t="e">
            <v>#N/A</v>
          </cell>
        </row>
        <row r="240">
          <cell r="F240" t="e">
            <v>#N/A</v>
          </cell>
        </row>
        <row r="241">
          <cell r="F241" t="e">
            <v>#N/A</v>
          </cell>
        </row>
        <row r="242">
          <cell r="F242" t="e">
            <v>#N/A</v>
          </cell>
        </row>
        <row r="243">
          <cell r="F243" t="e">
            <v>#N/A</v>
          </cell>
        </row>
        <row r="244">
          <cell r="F244" t="e">
            <v>#N/A</v>
          </cell>
        </row>
        <row r="245">
          <cell r="F245" t="e">
            <v>#N/A</v>
          </cell>
        </row>
        <row r="246">
          <cell r="F246" t="e">
            <v>#N/A</v>
          </cell>
        </row>
        <row r="247">
          <cell r="F247" t="e">
            <v>#N/A</v>
          </cell>
        </row>
        <row r="248">
          <cell r="F248" t="e">
            <v>#N/A</v>
          </cell>
        </row>
        <row r="249">
          <cell r="F249" t="e">
            <v>#N/A</v>
          </cell>
        </row>
        <row r="250">
          <cell r="F250" t="e">
            <v>#N/A</v>
          </cell>
        </row>
        <row r="251">
          <cell r="F251" t="e">
            <v>#N/A</v>
          </cell>
        </row>
        <row r="252">
          <cell r="F252" t="e">
            <v>#N/A</v>
          </cell>
        </row>
        <row r="253">
          <cell r="F253" t="e">
            <v>#N/A</v>
          </cell>
        </row>
        <row r="254">
          <cell r="F254" t="e">
            <v>#N/A</v>
          </cell>
        </row>
        <row r="255">
          <cell r="F255" t="e">
            <v>#N/A</v>
          </cell>
        </row>
        <row r="256">
          <cell r="F256" t="e">
            <v>#N/A</v>
          </cell>
        </row>
        <row r="263">
          <cell r="F263" t="e">
            <v>#N/A</v>
          </cell>
        </row>
        <row r="264">
          <cell r="F264" t="e">
            <v>#N/A</v>
          </cell>
        </row>
        <row r="265">
          <cell r="F265" t="e">
            <v>#N/A</v>
          </cell>
        </row>
        <row r="266">
          <cell r="F266" t="e">
            <v>#N/A</v>
          </cell>
        </row>
        <row r="267">
          <cell r="F267" t="e">
            <v>#N/A</v>
          </cell>
        </row>
        <row r="268">
          <cell r="F268" t="e">
            <v>#N/A</v>
          </cell>
        </row>
        <row r="269">
          <cell r="F269" t="e">
            <v>#N/A</v>
          </cell>
        </row>
        <row r="270">
          <cell r="F270" t="e">
            <v>#N/A</v>
          </cell>
        </row>
        <row r="271">
          <cell r="F271" t="e">
            <v>#N/A</v>
          </cell>
        </row>
        <row r="272">
          <cell r="F272" t="e">
            <v>#N/A</v>
          </cell>
        </row>
        <row r="273">
          <cell r="F273" t="e">
            <v>#N/A</v>
          </cell>
        </row>
        <row r="274">
          <cell r="F274" t="e">
            <v>#N/A</v>
          </cell>
        </row>
        <row r="275">
          <cell r="F275" t="e">
            <v>#N/A</v>
          </cell>
        </row>
        <row r="276">
          <cell r="F276" t="e">
            <v>#N/A</v>
          </cell>
        </row>
        <row r="277">
          <cell r="F277" t="e">
            <v>#N/A</v>
          </cell>
        </row>
        <row r="278">
          <cell r="F278" t="e">
            <v>#N/A</v>
          </cell>
        </row>
        <row r="279">
          <cell r="F279" t="e">
            <v>#N/A</v>
          </cell>
        </row>
        <row r="280">
          <cell r="F280" t="e">
            <v>#N/A</v>
          </cell>
        </row>
        <row r="281">
          <cell r="F281" t="e">
            <v>#N/A</v>
          </cell>
        </row>
        <row r="282">
          <cell r="F282" t="e">
            <v>#N/A</v>
          </cell>
        </row>
        <row r="283">
          <cell r="F283" t="e">
            <v>#N/A</v>
          </cell>
        </row>
        <row r="284">
          <cell r="F284" t="e">
            <v>#N/A</v>
          </cell>
        </row>
        <row r="285">
          <cell r="F285" t="e">
            <v>#N/A</v>
          </cell>
        </row>
        <row r="286">
          <cell r="F286" t="e">
            <v>#N/A</v>
          </cell>
        </row>
        <row r="287">
          <cell r="F287" t="e">
            <v>#N/A</v>
          </cell>
        </row>
        <row r="288">
          <cell r="F288" t="e">
            <v>#N/A</v>
          </cell>
        </row>
        <row r="295">
          <cell r="F295" t="e">
            <v>#N/A</v>
          </cell>
        </row>
        <row r="296">
          <cell r="F296" t="e">
            <v>#N/A</v>
          </cell>
        </row>
        <row r="297">
          <cell r="F297" t="e">
            <v>#N/A</v>
          </cell>
        </row>
        <row r="298">
          <cell r="F298" t="e">
            <v>#N/A</v>
          </cell>
        </row>
        <row r="299">
          <cell r="F299" t="e">
            <v>#N/A</v>
          </cell>
        </row>
        <row r="300">
          <cell r="F300" t="e">
            <v>#N/A</v>
          </cell>
        </row>
        <row r="301">
          <cell r="F301" t="e">
            <v>#N/A</v>
          </cell>
        </row>
        <row r="302">
          <cell r="F302" t="e">
            <v>#N/A</v>
          </cell>
        </row>
        <row r="303">
          <cell r="F303" t="e">
            <v>#N/A</v>
          </cell>
        </row>
        <row r="304">
          <cell r="F304" t="e">
            <v>#N/A</v>
          </cell>
        </row>
        <row r="305">
          <cell r="F305" t="e">
            <v>#N/A</v>
          </cell>
        </row>
        <row r="306">
          <cell r="F306" t="e">
            <v>#N/A</v>
          </cell>
        </row>
        <row r="307">
          <cell r="F307" t="e">
            <v>#N/A</v>
          </cell>
        </row>
        <row r="308">
          <cell r="F308" t="e">
            <v>#N/A</v>
          </cell>
        </row>
        <row r="309">
          <cell r="F309" t="e">
            <v>#N/A</v>
          </cell>
        </row>
        <row r="310">
          <cell r="F310" t="e">
            <v>#N/A</v>
          </cell>
        </row>
        <row r="311">
          <cell r="F311" t="e">
            <v>#N/A</v>
          </cell>
        </row>
        <row r="312">
          <cell r="F312" t="e">
            <v>#N/A</v>
          </cell>
        </row>
        <row r="313">
          <cell r="F313" t="e">
            <v>#N/A</v>
          </cell>
        </row>
        <row r="314">
          <cell r="F314" t="e">
            <v>#N/A</v>
          </cell>
        </row>
        <row r="315">
          <cell r="F315" t="e">
            <v>#N/A</v>
          </cell>
        </row>
        <row r="316">
          <cell r="F316" t="e">
            <v>#N/A</v>
          </cell>
        </row>
        <row r="317">
          <cell r="F317" t="e">
            <v>#N/A</v>
          </cell>
        </row>
        <row r="318">
          <cell r="F318" t="e">
            <v>#N/A</v>
          </cell>
        </row>
        <row r="319">
          <cell r="F319" t="e">
            <v>#N/A</v>
          </cell>
        </row>
        <row r="320">
          <cell r="F320" t="e">
            <v>#N/A</v>
          </cell>
        </row>
        <row r="327">
          <cell r="F327" t="e">
            <v>#N/A</v>
          </cell>
        </row>
        <row r="328">
          <cell r="F328" t="e">
            <v>#N/A</v>
          </cell>
        </row>
        <row r="329">
          <cell r="F329" t="e">
            <v>#N/A</v>
          </cell>
        </row>
        <row r="330">
          <cell r="F330" t="e">
            <v>#N/A</v>
          </cell>
        </row>
        <row r="331">
          <cell r="F331" t="e">
            <v>#N/A</v>
          </cell>
        </row>
        <row r="332">
          <cell r="F332" t="e">
            <v>#N/A</v>
          </cell>
        </row>
        <row r="333">
          <cell r="F333" t="e">
            <v>#N/A</v>
          </cell>
        </row>
        <row r="334">
          <cell r="F334" t="e">
            <v>#N/A</v>
          </cell>
        </row>
        <row r="335">
          <cell r="F335" t="e">
            <v>#N/A</v>
          </cell>
        </row>
        <row r="336">
          <cell r="F336" t="e">
            <v>#N/A</v>
          </cell>
        </row>
        <row r="337">
          <cell r="F337" t="e">
            <v>#N/A</v>
          </cell>
        </row>
        <row r="338">
          <cell r="F338" t="e">
            <v>#N/A</v>
          </cell>
        </row>
        <row r="339">
          <cell r="F339" t="e">
            <v>#N/A</v>
          </cell>
        </row>
        <row r="340">
          <cell r="F340" t="e">
            <v>#N/A</v>
          </cell>
        </row>
        <row r="341">
          <cell r="F341" t="e">
            <v>#N/A</v>
          </cell>
        </row>
        <row r="342">
          <cell r="F342" t="e">
            <v>#N/A</v>
          </cell>
        </row>
        <row r="343">
          <cell r="F343" t="e">
            <v>#N/A</v>
          </cell>
        </row>
        <row r="344">
          <cell r="F344" t="e">
            <v>#N/A</v>
          </cell>
        </row>
        <row r="345">
          <cell r="F345" t="e">
            <v>#N/A</v>
          </cell>
        </row>
        <row r="346">
          <cell r="F346" t="e">
            <v>#N/A</v>
          </cell>
        </row>
        <row r="347">
          <cell r="F347" t="e">
            <v>#N/A</v>
          </cell>
        </row>
        <row r="348">
          <cell r="F348" t="e">
            <v>#N/A</v>
          </cell>
        </row>
        <row r="349">
          <cell r="F349" t="e">
            <v>#N/A</v>
          </cell>
        </row>
        <row r="350">
          <cell r="F350" t="e">
            <v>#N/A</v>
          </cell>
        </row>
        <row r="351">
          <cell r="F351" t="e">
            <v>#N/A</v>
          </cell>
        </row>
        <row r="352">
          <cell r="F352" t="e">
            <v>#N/A</v>
          </cell>
        </row>
        <row r="359">
          <cell r="F359" t="e">
            <v>#N/A</v>
          </cell>
        </row>
        <row r="360">
          <cell r="F360" t="e">
            <v>#N/A</v>
          </cell>
        </row>
        <row r="361">
          <cell r="F361" t="e">
            <v>#N/A</v>
          </cell>
        </row>
        <row r="362">
          <cell r="F362" t="e">
            <v>#N/A</v>
          </cell>
        </row>
        <row r="363">
          <cell r="F363" t="e">
            <v>#N/A</v>
          </cell>
        </row>
        <row r="364">
          <cell r="F364" t="e">
            <v>#N/A</v>
          </cell>
        </row>
        <row r="365">
          <cell r="F365" t="e">
            <v>#N/A</v>
          </cell>
        </row>
        <row r="366">
          <cell r="F366" t="e">
            <v>#N/A</v>
          </cell>
        </row>
        <row r="367">
          <cell r="F367" t="e">
            <v>#N/A</v>
          </cell>
        </row>
        <row r="368">
          <cell r="F368" t="e">
            <v>#N/A</v>
          </cell>
        </row>
        <row r="369">
          <cell r="F369" t="e">
            <v>#N/A</v>
          </cell>
        </row>
        <row r="370">
          <cell r="F370" t="e">
            <v>#N/A</v>
          </cell>
        </row>
        <row r="371">
          <cell r="F371" t="e">
            <v>#N/A</v>
          </cell>
        </row>
        <row r="372">
          <cell r="F372" t="e">
            <v>#N/A</v>
          </cell>
        </row>
        <row r="373">
          <cell r="F373" t="e">
            <v>#N/A</v>
          </cell>
        </row>
        <row r="374">
          <cell r="F374" t="e">
            <v>#N/A</v>
          </cell>
        </row>
        <row r="375">
          <cell r="F375" t="e">
            <v>#N/A</v>
          </cell>
        </row>
        <row r="376">
          <cell r="F376" t="e">
            <v>#N/A</v>
          </cell>
        </row>
        <row r="377">
          <cell r="F377" t="e">
            <v>#N/A</v>
          </cell>
        </row>
        <row r="378">
          <cell r="F378" t="e">
            <v>#N/A</v>
          </cell>
        </row>
        <row r="379">
          <cell r="F379" t="e">
            <v>#N/A</v>
          </cell>
        </row>
        <row r="380">
          <cell r="F380" t="e">
            <v>#N/A</v>
          </cell>
        </row>
        <row r="382">
          <cell r="F382" t="str">
            <v>李周健</v>
          </cell>
        </row>
        <row r="383">
          <cell r="F383" t="str">
            <v>石景元</v>
          </cell>
        </row>
        <row r="384">
          <cell r="F384" t="str">
            <v>袁天池</v>
          </cell>
        </row>
        <row r="385">
          <cell r="F385" t="str">
            <v>李业彤</v>
          </cell>
        </row>
        <row r="386">
          <cell r="F386" t="str">
            <v>张轩铭</v>
          </cell>
        </row>
        <row r="387">
          <cell r="F387" t="str">
            <v>许雨璇</v>
          </cell>
        </row>
        <row r="388">
          <cell r="F388" t="str">
            <v>王诣帅</v>
          </cell>
        </row>
        <row r="389">
          <cell r="F389" t="str">
            <v>张会冉</v>
          </cell>
        </row>
        <row r="390">
          <cell r="F390" t="str">
            <v>林芳龄</v>
          </cell>
        </row>
        <row r="391">
          <cell r="F391" t="str">
            <v>李哲宇</v>
          </cell>
        </row>
        <row r="392">
          <cell r="F392" t="str">
            <v>邓博宁</v>
          </cell>
        </row>
        <row r="393">
          <cell r="F393" t="str">
            <v>付佳伟</v>
          </cell>
        </row>
        <row r="394">
          <cell r="F394" t="str">
            <v>姜自冲</v>
          </cell>
        </row>
        <row r="395">
          <cell r="F395" t="str">
            <v>张帅辰</v>
          </cell>
        </row>
        <row r="396">
          <cell r="F396" t="str">
            <v>杜思怡</v>
          </cell>
        </row>
        <row r="397">
          <cell r="F397" t="str">
            <v>刘浩宇</v>
          </cell>
        </row>
        <row r="398">
          <cell r="F398" t="str">
            <v>王心雨</v>
          </cell>
        </row>
        <row r="399">
          <cell r="F399" t="str">
            <v>朱辉翔</v>
          </cell>
        </row>
        <row r="400">
          <cell r="F400" t="str">
            <v>张世同</v>
          </cell>
        </row>
        <row r="401">
          <cell r="F401" t="str">
            <v>杜文远</v>
          </cell>
        </row>
        <row r="402">
          <cell r="F402" t="str">
            <v>林凯</v>
          </cell>
        </row>
        <row r="403">
          <cell r="F403" t="str">
            <v>欧阳光</v>
          </cell>
        </row>
        <row r="404">
          <cell r="F404" t="str">
            <v>安博源</v>
          </cell>
        </row>
        <row r="405">
          <cell r="F405" t="str">
            <v>李浩锋</v>
          </cell>
        </row>
        <row r="406">
          <cell r="F406" t="str">
            <v>董佳泽</v>
          </cell>
        </row>
        <row r="407">
          <cell r="F407" t="str">
            <v>程子浩</v>
          </cell>
        </row>
        <row r="408">
          <cell r="F408" t="str">
            <v>金加康</v>
          </cell>
        </row>
        <row r="409">
          <cell r="F409" t="str">
            <v>曹师宣</v>
          </cell>
        </row>
        <row r="410">
          <cell r="F410" t="str">
            <v>刘子安</v>
          </cell>
        </row>
        <row r="411">
          <cell r="F411" t="str">
            <v>付俊玮</v>
          </cell>
        </row>
        <row r="412">
          <cell r="F412" t="str">
            <v>蒋钱铖</v>
          </cell>
        </row>
        <row r="413">
          <cell r="F413" t="str">
            <v>曾媛</v>
          </cell>
        </row>
        <row r="414">
          <cell r="F414" t="str">
            <v>李丰克</v>
          </cell>
        </row>
        <row r="415">
          <cell r="F415" t="str">
            <v>卓子琪</v>
          </cell>
        </row>
        <row r="416">
          <cell r="F416" t="str">
            <v>林祖鸿</v>
          </cell>
        </row>
        <row r="417">
          <cell r="F417" t="str">
            <v>刘俊麟</v>
          </cell>
        </row>
        <row r="418">
          <cell r="F418" t="str">
            <v>陈梦奇</v>
          </cell>
        </row>
        <row r="419">
          <cell r="F419" t="str">
            <v>曹咏雄</v>
          </cell>
        </row>
        <row r="420">
          <cell r="F420" t="str">
            <v>马涵柘</v>
          </cell>
        </row>
        <row r="421">
          <cell r="F421" t="str">
            <v>张衡</v>
          </cell>
        </row>
        <row r="422">
          <cell r="F422" t="str">
            <v>沈玏</v>
          </cell>
        </row>
        <row r="423">
          <cell r="F423" t="str">
            <v>周佳诚</v>
          </cell>
        </row>
        <row r="424">
          <cell r="F424" t="str">
            <v>王励劼</v>
          </cell>
        </row>
        <row r="425">
          <cell r="F425" t="str">
            <v>邹天健</v>
          </cell>
        </row>
        <row r="426">
          <cell r="F426" t="str">
            <v>邱腾跃</v>
          </cell>
        </row>
        <row r="427">
          <cell r="F427" t="str">
            <v>戴伟</v>
          </cell>
        </row>
        <row r="428">
          <cell r="F428" t="str">
            <v>李怡辰</v>
          </cell>
        </row>
        <row r="429">
          <cell r="F429" t="str">
            <v>杨泽平</v>
          </cell>
        </row>
        <row r="430">
          <cell r="F430" t="str">
            <v>赵春晖</v>
          </cell>
        </row>
        <row r="431">
          <cell r="F431" t="str">
            <v>杨思诚</v>
          </cell>
        </row>
        <row r="432">
          <cell r="F432" t="str">
            <v>胡晨骁</v>
          </cell>
        </row>
        <row r="433">
          <cell r="F433" t="str">
            <v>安亦帆</v>
          </cell>
        </row>
        <row r="434">
          <cell r="F434" t="str">
            <v>周凯茜</v>
          </cell>
        </row>
        <row r="435">
          <cell r="F435" t="str">
            <v>刘瀚川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李庆鹏</v>
          </cell>
        </row>
        <row r="12">
          <cell r="A12" t="str">
            <v>郭俊</v>
          </cell>
        </row>
        <row r="13">
          <cell r="A13" t="str">
            <v>姚怡康</v>
          </cell>
        </row>
        <row r="14">
          <cell r="A14" t="str">
            <v>许卓昀</v>
          </cell>
        </row>
        <row r="15">
          <cell r="A15" t="str">
            <v>罗常昊</v>
          </cell>
        </row>
        <row r="16">
          <cell r="A16" t="str">
            <v>解滢歌</v>
          </cell>
        </row>
        <row r="17">
          <cell r="A17" t="str">
            <v>冯雨翔</v>
          </cell>
        </row>
        <row r="18">
          <cell r="A18" t="str">
            <v>刘聪枭</v>
          </cell>
        </row>
        <row r="19">
          <cell r="A19" t="str">
            <v>吴艳明</v>
          </cell>
        </row>
        <row r="20">
          <cell r="A20" t="str">
            <v>袁昕</v>
          </cell>
        </row>
        <row r="21">
          <cell r="A21" t="str">
            <v>侯涤非</v>
          </cell>
        </row>
        <row r="22">
          <cell r="A22" t="str">
            <v>王浩</v>
          </cell>
        </row>
        <row r="23">
          <cell r="A23" t="str">
            <v>曹师宣</v>
          </cell>
        </row>
        <row r="24">
          <cell r="A24" t="str">
            <v>王德茂</v>
          </cell>
        </row>
        <row r="25">
          <cell r="A25" t="str">
            <v>明宏泽</v>
          </cell>
        </row>
        <row r="26">
          <cell r="A26" t="str">
            <v>王景可</v>
          </cell>
        </row>
        <row r="27">
          <cell r="A27" t="str">
            <v>张浩</v>
          </cell>
        </row>
        <row r="28">
          <cell r="A28" t="str">
            <v>俞登捷</v>
          </cell>
        </row>
        <row r="29">
          <cell r="A29" t="str">
            <v>冉钊</v>
          </cell>
        </row>
        <row r="30">
          <cell r="A30" t="str">
            <v>谢栩荣</v>
          </cell>
        </row>
        <row r="31">
          <cell r="A31" t="str">
            <v>张宸瑜</v>
          </cell>
        </row>
        <row r="32">
          <cell r="A32" t="str">
            <v>田丰</v>
          </cell>
        </row>
        <row r="33">
          <cell r="A33" t="str">
            <v>梅海涛</v>
          </cell>
        </row>
        <row r="34">
          <cell r="A34" t="str">
            <v>周佳俊</v>
          </cell>
        </row>
        <row r="35">
          <cell r="A35" t="str">
            <v>仝科</v>
          </cell>
        </row>
        <row r="36">
          <cell r="A36" t="str">
            <v>王俊杰</v>
          </cell>
        </row>
        <row r="37">
          <cell r="A37" t="str">
            <v>邓秋卓</v>
          </cell>
        </row>
        <row r="38">
          <cell r="A38" t="str">
            <v>卢家栋</v>
          </cell>
        </row>
        <row r="39">
          <cell r="A39" t="str">
            <v>王一凡</v>
          </cell>
        </row>
        <row r="40">
          <cell r="A40" t="str">
            <v>章天昂</v>
          </cell>
        </row>
        <row r="41">
          <cell r="A41" t="str">
            <v>陈薇薇</v>
          </cell>
        </row>
        <row r="42">
          <cell r="A42" t="str">
            <v>李亦秦</v>
          </cell>
        </row>
        <row r="43">
          <cell r="A43" t="str">
            <v>胡晨骁</v>
          </cell>
        </row>
        <row r="44">
          <cell r="A44" t="str">
            <v>周渝松</v>
          </cell>
        </row>
        <row r="45">
          <cell r="A45" t="str">
            <v>赵可凡</v>
          </cell>
        </row>
        <row r="46">
          <cell r="A46" t="str">
            <v>张灵珂</v>
          </cell>
        </row>
        <row r="47">
          <cell r="A47" t="str">
            <v>成钰</v>
          </cell>
        </row>
        <row r="48">
          <cell r="A48" t="str">
            <v>赵文锐</v>
          </cell>
        </row>
        <row r="49">
          <cell r="A49" t="str">
            <v>孔繁东</v>
          </cell>
        </row>
        <row r="50">
          <cell r="A50" t="str">
            <v>邓垂义</v>
          </cell>
        </row>
        <row r="51">
          <cell r="A51" t="str">
            <v>甘正豪</v>
          </cell>
        </row>
        <row r="52">
          <cell r="A52" t="str">
            <v>倪晨煜</v>
          </cell>
        </row>
        <row r="53">
          <cell r="A53" t="str">
            <v>曹栋承</v>
          </cell>
        </row>
        <row r="54">
          <cell r="A54" t="str">
            <v>王琰翔</v>
          </cell>
        </row>
        <row r="55">
          <cell r="A55" t="str">
            <v>付佳伟</v>
          </cell>
        </row>
        <row r="56">
          <cell r="A56" t="str">
            <v>张帅</v>
          </cell>
        </row>
        <row r="57">
          <cell r="A57" t="str">
            <v>赵嘉睿</v>
          </cell>
        </row>
        <row r="58">
          <cell r="A58" t="str">
            <v>闫鹏丞</v>
          </cell>
        </row>
        <row r="59">
          <cell r="A59" t="str">
            <v>陈婷珺</v>
          </cell>
        </row>
        <row r="60">
          <cell r="A60" t="str">
            <v>王琳博</v>
          </cell>
        </row>
        <row r="61">
          <cell r="A61" t="str">
            <v>王玉泷</v>
          </cell>
        </row>
        <row r="62">
          <cell r="A62" t="str">
            <v>缪心格</v>
          </cell>
        </row>
        <row r="63">
          <cell r="A63" t="str">
            <v>方晨宇</v>
          </cell>
        </row>
        <row r="64">
          <cell r="A64" t="str">
            <v>夏梓瑞</v>
          </cell>
        </row>
        <row r="65">
          <cell r="A65" t="str">
            <v>王子系</v>
          </cell>
        </row>
        <row r="66">
          <cell r="A66" t="str">
            <v>陈斯洁</v>
          </cell>
        </row>
        <row r="67">
          <cell r="A67" t="str">
            <v>徐子恒</v>
          </cell>
        </row>
        <row r="68">
          <cell r="A68" t="str">
            <v>陈骏康</v>
          </cell>
        </row>
        <row r="69">
          <cell r="A69" t="str">
            <v>张轩宇</v>
          </cell>
        </row>
        <row r="70">
          <cell r="A70" t="str">
            <v>朱柏玉</v>
          </cell>
        </row>
        <row r="71">
          <cell r="A71" t="str">
            <v>姚一凡</v>
          </cell>
        </row>
        <row r="72">
          <cell r="A72" t="str">
            <v>杨东申</v>
          </cell>
        </row>
        <row r="73">
          <cell r="A73" t="str">
            <v>钟哲</v>
          </cell>
        </row>
        <row r="74">
          <cell r="A74" t="str">
            <v>沈萌</v>
          </cell>
        </row>
        <row r="75">
          <cell r="A75" t="str">
            <v>张如彦</v>
          </cell>
        </row>
        <row r="76">
          <cell r="A76" t="str">
            <v>黄磊</v>
          </cell>
        </row>
        <row r="77">
          <cell r="A77" t="str">
            <v>尹思成</v>
          </cell>
        </row>
        <row r="78">
          <cell r="A78" t="str">
            <v>付小桐</v>
          </cell>
        </row>
        <row r="79">
          <cell r="A79" t="str">
            <v>虞越</v>
          </cell>
        </row>
        <row r="80">
          <cell r="A80" t="str">
            <v>薛盛楠</v>
          </cell>
        </row>
        <row r="81">
          <cell r="A81" t="str">
            <v>刘禹骏</v>
          </cell>
        </row>
        <row r="82">
          <cell r="A82" t="str">
            <v>严轶凡</v>
          </cell>
        </row>
        <row r="83">
          <cell r="A83" t="str">
            <v>杜颜竹君</v>
          </cell>
        </row>
        <row r="84">
          <cell r="A84" t="str">
            <v>张平安</v>
          </cell>
        </row>
        <row r="85">
          <cell r="A85" t="str">
            <v>赵文镇</v>
          </cell>
        </row>
        <row r="86">
          <cell r="A86" t="str">
            <v>彭正彦</v>
          </cell>
        </row>
        <row r="87">
          <cell r="A87" t="str">
            <v>王泽</v>
          </cell>
        </row>
        <row r="88">
          <cell r="A88" t="str">
            <v>刘昊宇</v>
          </cell>
        </row>
        <row r="89">
          <cell r="A89" t="str">
            <v>徐文康</v>
          </cell>
        </row>
        <row r="90">
          <cell r="A90" t="str">
            <v>俞辰亮</v>
          </cell>
        </row>
        <row r="91">
          <cell r="A91" t="str">
            <v>毛铖渝</v>
          </cell>
        </row>
        <row r="92">
          <cell r="A92" t="str">
            <v>彭龙飞</v>
          </cell>
        </row>
        <row r="93">
          <cell r="A93" t="str">
            <v>方泽昊</v>
          </cell>
        </row>
        <row r="94">
          <cell r="A94" t="str">
            <v>银日华</v>
          </cell>
        </row>
        <row r="95">
          <cell r="A95" t="str">
            <v>黄思嘉</v>
          </cell>
        </row>
        <row r="96">
          <cell r="A96" t="str">
            <v>邓凯豪</v>
          </cell>
        </row>
        <row r="97">
          <cell r="A97" t="str">
            <v>许子绎</v>
          </cell>
        </row>
        <row r="98">
          <cell r="A98" t="str">
            <v>温钰璇</v>
          </cell>
        </row>
        <row r="99">
          <cell r="A99" t="str">
            <v>吴彤</v>
          </cell>
        </row>
        <row r="100">
          <cell r="A100" t="str">
            <v>李翔宇</v>
          </cell>
        </row>
        <row r="101">
          <cell r="A101" t="str">
            <v>张绪乐</v>
          </cell>
        </row>
        <row r="102">
          <cell r="A102" t="str">
            <v>罗子晴</v>
          </cell>
        </row>
        <row r="103">
          <cell r="A103" t="str">
            <v>张永迪</v>
          </cell>
        </row>
        <row r="104">
          <cell r="A104" t="str">
            <v>金开元</v>
          </cell>
        </row>
        <row r="105">
          <cell r="A105" t="str">
            <v>张明轩</v>
          </cell>
        </row>
        <row r="106">
          <cell r="A106" t="str">
            <v>袁天池</v>
          </cell>
        </row>
        <row r="107">
          <cell r="A107" t="str">
            <v>王琛裕</v>
          </cell>
        </row>
        <row r="108">
          <cell r="A108" t="str">
            <v>周哲涵</v>
          </cell>
        </row>
        <row r="109">
          <cell r="A109" t="str">
            <v>余佳骏</v>
          </cell>
        </row>
        <row r="110">
          <cell r="A110" t="str">
            <v>林祖鸿</v>
          </cell>
        </row>
        <row r="111">
          <cell r="A111" t="str">
            <v>涂雅雯</v>
          </cell>
        </row>
        <row r="112">
          <cell r="A112" t="str">
            <v>蒋钱铖</v>
          </cell>
        </row>
        <row r="113">
          <cell r="A113" t="str">
            <v>林晨岚</v>
          </cell>
        </row>
        <row r="114">
          <cell r="A114" t="str">
            <v>郭韶彬</v>
          </cell>
        </row>
        <row r="115">
          <cell r="A115" t="str">
            <v>彭耕耘</v>
          </cell>
        </row>
        <row r="116">
          <cell r="A116" t="str">
            <v>马涵柘</v>
          </cell>
        </row>
        <row r="117">
          <cell r="A117" t="str">
            <v>周樯</v>
          </cell>
        </row>
        <row r="118">
          <cell r="A118" t="str">
            <v>王钰豪</v>
          </cell>
        </row>
        <row r="119">
          <cell r="A119" t="str">
            <v>岳巍</v>
          </cell>
        </row>
        <row r="120">
          <cell r="A120" t="str">
            <v>江来</v>
          </cell>
        </row>
        <row r="121">
          <cell r="A121" t="str">
            <v>李政琛</v>
          </cell>
        </row>
        <row r="122">
          <cell r="A122" t="str">
            <v>汤志鹏</v>
          </cell>
        </row>
        <row r="123">
          <cell r="A123" t="str">
            <v>朱夏瑜</v>
          </cell>
        </row>
        <row r="124">
          <cell r="A124" t="str">
            <v>刘沛彤</v>
          </cell>
        </row>
        <row r="125">
          <cell r="A125" t="str">
            <v>夏晨曦</v>
          </cell>
        </row>
        <row r="126">
          <cell r="A126" t="str">
            <v>纪子淳</v>
          </cell>
        </row>
        <row r="127">
          <cell r="A127" t="str">
            <v>王文文</v>
          </cell>
        </row>
        <row r="128">
          <cell r="A128" t="str">
            <v>孙思铭</v>
          </cell>
        </row>
        <row r="129">
          <cell r="A129" t="str">
            <v>吕函</v>
          </cell>
        </row>
        <row r="130">
          <cell r="A130" t="str">
            <v>胡嘉钰</v>
          </cell>
        </row>
        <row r="131">
          <cell r="A131" t="str">
            <v>王艺文</v>
          </cell>
        </row>
        <row r="132">
          <cell r="A132" t="str">
            <v>张颖</v>
          </cell>
        </row>
        <row r="133">
          <cell r="A133" t="str">
            <v>陈雅琳</v>
          </cell>
        </row>
        <row r="134">
          <cell r="A134" t="str">
            <v>杨哲</v>
          </cell>
        </row>
        <row r="135">
          <cell r="A135" t="str">
            <v>李宇哲</v>
          </cell>
        </row>
        <row r="136">
          <cell r="A136" t="str">
            <v>陈泳全</v>
          </cell>
        </row>
        <row r="137">
          <cell r="A137" t="str">
            <v>冯喆</v>
          </cell>
        </row>
        <row r="138">
          <cell r="A138" t="str">
            <v>辛琳</v>
          </cell>
        </row>
        <row r="139">
          <cell r="A139" t="str">
            <v>王钦</v>
          </cell>
        </row>
        <row r="140">
          <cell r="A140" t="str">
            <v>仝昊</v>
          </cell>
        </row>
        <row r="141">
          <cell r="A141" t="str">
            <v>王诣帅</v>
          </cell>
        </row>
        <row r="142">
          <cell r="A142" t="str">
            <v>朱凯</v>
          </cell>
        </row>
        <row r="143">
          <cell r="A143" t="str">
            <v>冯培印</v>
          </cell>
        </row>
        <row r="144">
          <cell r="A144" t="str">
            <v>刘尚坤</v>
          </cell>
        </row>
        <row r="145">
          <cell r="A145" t="str">
            <v>言泽涛</v>
          </cell>
        </row>
        <row r="146">
          <cell r="A146" t="str">
            <v>王腾飞</v>
          </cell>
        </row>
        <row r="147">
          <cell r="A147" t="str">
            <v>王子逸</v>
          </cell>
        </row>
        <row r="148">
          <cell r="A148" t="str">
            <v>孙一凡</v>
          </cell>
        </row>
        <row r="149">
          <cell r="A149" t="str">
            <v>谭钰恒</v>
          </cell>
        </row>
        <row r="150">
          <cell r="A150" t="str">
            <v>彭睿</v>
          </cell>
        </row>
        <row r="151">
          <cell r="A151" t="str">
            <v>王江鹏</v>
          </cell>
        </row>
        <row r="152">
          <cell r="A152" t="str">
            <v>郑锐</v>
          </cell>
        </row>
        <row r="153">
          <cell r="A153" t="str">
            <v>葛硕伟</v>
          </cell>
        </row>
        <row r="154">
          <cell r="A154" t="str">
            <v>刘昊明</v>
          </cell>
        </row>
        <row r="155">
          <cell r="A155" t="str">
            <v>沈晟宇</v>
          </cell>
        </row>
        <row r="156">
          <cell r="A156" t="str">
            <v>廖王韬</v>
          </cell>
        </row>
        <row r="157">
          <cell r="A157" t="str">
            <v>王勇</v>
          </cell>
        </row>
        <row r="158">
          <cell r="A158" t="str">
            <v>谢明</v>
          </cell>
        </row>
        <row r="159">
          <cell r="A159" t="str">
            <v>单瀛仪</v>
          </cell>
        </row>
        <row r="160">
          <cell r="A160" t="str">
            <v>蔡天浩</v>
          </cell>
        </row>
        <row r="161">
          <cell r="A161" t="str">
            <v>冉旭东</v>
          </cell>
        </row>
        <row r="162">
          <cell r="A162" t="str">
            <v>高锦荣</v>
          </cell>
        </row>
        <row r="163">
          <cell r="A163" t="str">
            <v>谢雨璇</v>
          </cell>
        </row>
        <row r="164">
          <cell r="A164" t="str">
            <v>马松野</v>
          </cell>
        </row>
        <row r="165">
          <cell r="A165" t="str">
            <v>吴宇城</v>
          </cell>
        </row>
        <row r="166">
          <cell r="A166" t="str">
            <v>赵杰</v>
          </cell>
        </row>
        <row r="167">
          <cell r="A167" t="str">
            <v>谢一平</v>
          </cell>
        </row>
        <row r="168">
          <cell r="A168" t="str">
            <v>张润华</v>
          </cell>
        </row>
        <row r="169">
          <cell r="A169" t="str">
            <v>张智豪</v>
          </cell>
        </row>
        <row r="170">
          <cell r="A170" t="str">
            <v>江仪薇</v>
          </cell>
        </row>
        <row r="171">
          <cell r="A171" t="str">
            <v>朱珮萱</v>
          </cell>
        </row>
        <row r="172">
          <cell r="A172" t="str">
            <v>陈东辉</v>
          </cell>
        </row>
        <row r="173">
          <cell r="A173" t="str">
            <v>王善擎</v>
          </cell>
        </row>
        <row r="174">
          <cell r="A174" t="str">
            <v>白泽淳</v>
          </cell>
        </row>
        <row r="175">
          <cell r="A175" t="str">
            <v>胡妍曦</v>
          </cell>
        </row>
        <row r="176">
          <cell r="A176" t="str">
            <v>刘轩闻</v>
          </cell>
        </row>
        <row r="177">
          <cell r="A177" t="str">
            <v>郭威</v>
          </cell>
        </row>
        <row r="178">
          <cell r="A178" t="str">
            <v>唐颖</v>
          </cell>
        </row>
        <row r="179">
          <cell r="A179" t="str">
            <v>耿家硕</v>
          </cell>
        </row>
        <row r="180">
          <cell r="A180" t="str">
            <v>吴艾文</v>
          </cell>
        </row>
        <row r="181">
          <cell r="A181" t="str">
            <v>李子熙</v>
          </cell>
        </row>
        <row r="182">
          <cell r="A182" t="str">
            <v>李宗</v>
          </cell>
        </row>
        <row r="183">
          <cell r="A183" t="str">
            <v>刘泽霖</v>
          </cell>
        </row>
        <row r="184">
          <cell r="A184" t="str">
            <v>潘大庆</v>
          </cell>
        </row>
        <row r="185">
          <cell r="A185" t="str">
            <v>张璧萱</v>
          </cell>
        </row>
        <row r="186">
          <cell r="A186" t="str">
            <v>左忠霖</v>
          </cell>
        </row>
        <row r="187">
          <cell r="A187" t="str">
            <v>钱君民</v>
          </cell>
        </row>
        <row r="188">
          <cell r="A188" t="str">
            <v>王嘉瑜</v>
          </cell>
        </row>
        <row r="189">
          <cell r="A189" t="str">
            <v>张砚北</v>
          </cell>
        </row>
        <row r="190">
          <cell r="A190" t="str">
            <v>蔡坤镇</v>
          </cell>
        </row>
        <row r="191">
          <cell r="A191" t="str">
            <v>李瑞方</v>
          </cell>
        </row>
        <row r="192">
          <cell r="A192" t="str">
            <v>褚臻辉</v>
          </cell>
        </row>
        <row r="193">
          <cell r="A193" t="str">
            <v>刘月鹏</v>
          </cell>
        </row>
        <row r="194">
          <cell r="A194" t="str">
            <v>江逸宁</v>
          </cell>
        </row>
        <row r="195">
          <cell r="A195" t="str">
            <v>陈治宇</v>
          </cell>
        </row>
        <row r="196">
          <cell r="A196" t="str">
            <v>王嘉辉</v>
          </cell>
        </row>
        <row r="197">
          <cell r="A197" t="str">
            <v>叶晴艺</v>
          </cell>
        </row>
        <row r="198">
          <cell r="A198" t="str">
            <v>江岱阳</v>
          </cell>
        </row>
        <row r="199">
          <cell r="A199" t="str">
            <v>马锦延</v>
          </cell>
        </row>
        <row r="200">
          <cell r="A200" t="str">
            <v>徐友权</v>
          </cell>
        </row>
        <row r="201">
          <cell r="A201" t="str">
            <v>马驰宇</v>
          </cell>
        </row>
        <row r="202">
          <cell r="A202" t="str">
            <v>杨越麟</v>
          </cell>
        </row>
        <row r="203">
          <cell r="A203" t="str">
            <v>王寿琦</v>
          </cell>
        </row>
        <row r="204">
          <cell r="A204" t="str">
            <v>孙爽</v>
          </cell>
        </row>
        <row r="205">
          <cell r="A205" t="str">
            <v>陈航睿</v>
          </cell>
        </row>
        <row r="206">
          <cell r="A206" t="str">
            <v>马文萱</v>
          </cell>
        </row>
        <row r="207">
          <cell r="A207" t="str">
            <v>朱明莉</v>
          </cell>
        </row>
        <row r="208">
          <cell r="A208" t="str">
            <v>郭英楠</v>
          </cell>
        </row>
        <row r="209">
          <cell r="A209" t="str">
            <v>李昀铮</v>
          </cell>
        </row>
        <row r="210">
          <cell r="A210" t="str">
            <v>刘智陶</v>
          </cell>
        </row>
        <row r="211">
          <cell r="A211" t="str">
            <v>张博</v>
          </cell>
        </row>
        <row r="212">
          <cell r="A212" t="str">
            <v>金昕澳</v>
          </cell>
        </row>
        <row r="213">
          <cell r="A213" t="str">
            <v>张文浩</v>
          </cell>
        </row>
        <row r="214">
          <cell r="A214" t="str">
            <v>张明旺</v>
          </cell>
        </row>
        <row r="215">
          <cell r="A215" t="str">
            <v>王金科</v>
          </cell>
        </row>
        <row r="216">
          <cell r="A216" t="str">
            <v>杨舟</v>
          </cell>
        </row>
        <row r="217">
          <cell r="A217" t="str">
            <v>蒋奇良</v>
          </cell>
        </row>
        <row r="218">
          <cell r="A218" t="str">
            <v>熊展航</v>
          </cell>
        </row>
        <row r="219">
          <cell r="A219" t="str">
            <v>马子敏</v>
          </cell>
        </row>
        <row r="220">
          <cell r="A220" t="str">
            <v>吴鸥零</v>
          </cell>
        </row>
        <row r="221">
          <cell r="A221" t="str">
            <v>张育铭</v>
          </cell>
        </row>
        <row r="222">
          <cell r="A222" t="str">
            <v>郑永胜</v>
          </cell>
        </row>
        <row r="223">
          <cell r="A223" t="str">
            <v>朱力</v>
          </cell>
        </row>
        <row r="224">
          <cell r="A224" t="str">
            <v>温一书</v>
          </cell>
        </row>
        <row r="225">
          <cell r="A225" t="str">
            <v>蔡陈彬</v>
          </cell>
        </row>
        <row r="226">
          <cell r="A226" t="str">
            <v>魏鑫</v>
          </cell>
        </row>
        <row r="227">
          <cell r="A227" t="str">
            <v>朱志伟</v>
          </cell>
        </row>
        <row r="228">
          <cell r="A228" t="str">
            <v>冯元莅</v>
          </cell>
        </row>
        <row r="229">
          <cell r="A229" t="str">
            <v>杨安桐</v>
          </cell>
        </row>
        <row r="230">
          <cell r="A230" t="str">
            <v>杨佳昕</v>
          </cell>
        </row>
        <row r="231">
          <cell r="A231" t="str">
            <v>张汶涛</v>
          </cell>
        </row>
        <row r="232">
          <cell r="A232" t="str">
            <v>冯舒畅</v>
          </cell>
        </row>
        <row r="233">
          <cell r="A233" t="str">
            <v>蒲华祥</v>
          </cell>
        </row>
        <row r="234">
          <cell r="A234" t="str">
            <v>杨浦晶</v>
          </cell>
        </row>
        <row r="235">
          <cell r="A235" t="str">
            <v>李一鸣</v>
          </cell>
        </row>
        <row r="236">
          <cell r="A236" t="str">
            <v>杨云</v>
          </cell>
        </row>
        <row r="237">
          <cell r="A237" t="str">
            <v>赵明雷</v>
          </cell>
        </row>
        <row r="238">
          <cell r="A238" t="str">
            <v>聂振华</v>
          </cell>
        </row>
        <row r="239">
          <cell r="A239" t="str">
            <v>皮松岩</v>
          </cell>
        </row>
        <row r="240">
          <cell r="A240" t="str">
            <v>何阳</v>
          </cell>
        </row>
        <row r="241">
          <cell r="A241" t="str">
            <v>曹峰</v>
          </cell>
        </row>
        <row r="242">
          <cell r="A242" t="str">
            <v>沈宇豪</v>
          </cell>
        </row>
        <row r="243">
          <cell r="A243" t="str">
            <v>崔红威</v>
          </cell>
        </row>
        <row r="244">
          <cell r="A244" t="str">
            <v>黄怡恬</v>
          </cell>
        </row>
        <row r="245">
          <cell r="A245" t="str">
            <v>雷坤皓</v>
          </cell>
        </row>
        <row r="246">
          <cell r="A246" t="str">
            <v>吴若禹</v>
          </cell>
        </row>
        <row r="247">
          <cell r="A247" t="str">
            <v>朱梓荧</v>
          </cell>
        </row>
        <row r="248">
          <cell r="A248" t="str">
            <v>赵鹏翔</v>
          </cell>
        </row>
        <row r="249">
          <cell r="A249" t="str">
            <v>赵安可</v>
          </cell>
        </row>
        <row r="250">
          <cell r="A250" t="str">
            <v>李美霖</v>
          </cell>
        </row>
        <row r="251">
          <cell r="A251" t="str">
            <v>赵杰</v>
          </cell>
        </row>
        <row r="252">
          <cell r="A252" t="str">
            <v>张景炜</v>
          </cell>
        </row>
        <row r="253">
          <cell r="A253" t="str">
            <v>周逸桓</v>
          </cell>
        </row>
        <row r="254">
          <cell r="A254" t="str">
            <v>姚之豪</v>
          </cell>
        </row>
        <row r="255">
          <cell r="A255" t="str">
            <v>张毅恒</v>
          </cell>
        </row>
        <row r="256">
          <cell r="A256" t="str">
            <v>李锦豪</v>
          </cell>
        </row>
        <row r="257">
          <cell r="A257" t="str">
            <v>宫琪</v>
          </cell>
        </row>
        <row r="258">
          <cell r="A258" t="str">
            <v>王珂璇</v>
          </cell>
        </row>
        <row r="259">
          <cell r="A259" t="str">
            <v>于心铭</v>
          </cell>
        </row>
        <row r="260">
          <cell r="A260" t="str">
            <v>贾岩岩</v>
          </cell>
        </row>
        <row r="261">
          <cell r="A261" t="str">
            <v>刘维嘉</v>
          </cell>
        </row>
        <row r="262">
          <cell r="A262" t="str">
            <v>陈翔</v>
          </cell>
        </row>
        <row r="263">
          <cell r="A263" t="str">
            <v>陈杨</v>
          </cell>
        </row>
        <row r="264">
          <cell r="A264" t="str">
            <v>庞朝文</v>
          </cell>
        </row>
        <row r="265">
          <cell r="A265" t="str">
            <v>郭雪松</v>
          </cell>
        </row>
        <row r="266">
          <cell r="A266" t="str">
            <v>陈天笑</v>
          </cell>
        </row>
        <row r="267">
          <cell r="A267" t="str">
            <v>蔡选</v>
          </cell>
        </row>
        <row r="268">
          <cell r="A268" t="str">
            <v>金柯</v>
          </cell>
        </row>
        <row r="269">
          <cell r="A269" t="str">
            <v>韩彦泽</v>
          </cell>
        </row>
        <row r="270">
          <cell r="A270" t="str">
            <v>李奕彤</v>
          </cell>
        </row>
        <row r="271">
          <cell r="A271" t="str">
            <v>周垠宏</v>
          </cell>
        </row>
        <row r="272">
          <cell r="A272" t="str">
            <v>徐嘉蔚</v>
          </cell>
        </row>
        <row r="273">
          <cell r="A273" t="str">
            <v>李哲宇</v>
          </cell>
        </row>
        <row r="274">
          <cell r="A274" t="str">
            <v>王涛</v>
          </cell>
        </row>
        <row r="275">
          <cell r="A275" t="str">
            <v>宋开程</v>
          </cell>
        </row>
        <row r="276">
          <cell r="A276" t="str">
            <v>周翼天</v>
          </cell>
        </row>
        <row r="277">
          <cell r="A277" t="str">
            <v>吕竞则</v>
          </cell>
        </row>
        <row r="278">
          <cell r="A278" t="str">
            <v>王英杰</v>
          </cell>
        </row>
        <row r="279">
          <cell r="A279" t="str">
            <v>王紫旭</v>
          </cell>
        </row>
        <row r="280">
          <cell r="A280" t="str">
            <v>张思诺</v>
          </cell>
        </row>
        <row r="281">
          <cell r="A281" t="str">
            <v>冯骏骐</v>
          </cell>
        </row>
        <row r="282">
          <cell r="A282" t="str">
            <v>周威</v>
          </cell>
        </row>
        <row r="283">
          <cell r="A283" t="str">
            <v>何光明</v>
          </cell>
        </row>
        <row r="284">
          <cell r="A284" t="str">
            <v>王帅淇</v>
          </cell>
        </row>
        <row r="285">
          <cell r="A285" t="str">
            <v>廖子骁</v>
          </cell>
        </row>
        <row r="286">
          <cell r="A286" t="str">
            <v>王瑜</v>
          </cell>
        </row>
        <row r="287">
          <cell r="A287" t="str">
            <v>彭程</v>
          </cell>
        </row>
        <row r="288">
          <cell r="A288" t="str">
            <v>李子蕖</v>
          </cell>
        </row>
        <row r="289">
          <cell r="A289" t="str">
            <v>刘天乐</v>
          </cell>
        </row>
        <row r="290">
          <cell r="A290" t="str">
            <v>周嘉慧</v>
          </cell>
        </row>
        <row r="291">
          <cell r="A291" t="str">
            <v>陈许慧楠</v>
          </cell>
        </row>
        <row r="292">
          <cell r="A292" t="str">
            <v>李一鸣</v>
          </cell>
        </row>
        <row r="293">
          <cell r="A293" t="str">
            <v>王贤</v>
          </cell>
        </row>
        <row r="294">
          <cell r="A294" t="str">
            <v>杨汶</v>
          </cell>
        </row>
        <row r="295">
          <cell r="A295" t="str">
            <v>安心远</v>
          </cell>
        </row>
        <row r="296">
          <cell r="A296" t="str">
            <v>朱海垚</v>
          </cell>
        </row>
        <row r="297">
          <cell r="A297" t="str">
            <v>吴贝</v>
          </cell>
        </row>
        <row r="298">
          <cell r="A298" t="str">
            <v>潘宇森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视频会议通话详单"/>
    </sheetNames>
    <sheetDataSet>
      <sheetData sheetId="0" refreshError="1">
        <row r="32">
          <cell r="A32" t="str">
            <v>赵文镇</v>
          </cell>
        </row>
        <row r="34">
          <cell r="A34" t="str">
            <v>高恒斌</v>
          </cell>
        </row>
        <row r="35">
          <cell r="A35" t="str">
            <v>孟令祎</v>
          </cell>
        </row>
        <row r="36">
          <cell r="A36" t="str">
            <v>周刊</v>
          </cell>
        </row>
        <row r="37">
          <cell r="A37" t="str">
            <v>许濮玺</v>
          </cell>
        </row>
        <row r="38">
          <cell r="A38" t="str">
            <v>杨思诚</v>
          </cell>
        </row>
        <row r="39">
          <cell r="A39" t="str">
            <v>韩箫</v>
          </cell>
        </row>
        <row r="40">
          <cell r="A40" t="str">
            <v>杨佳昕</v>
          </cell>
        </row>
        <row r="41">
          <cell r="A41" t="str">
            <v>赵春晖</v>
          </cell>
        </row>
        <row r="42">
          <cell r="A42" t="str">
            <v>宫宇辰</v>
          </cell>
        </row>
        <row r="43">
          <cell r="A43" t="str">
            <v>皮松岩</v>
          </cell>
        </row>
        <row r="44">
          <cell r="A44" t="str">
            <v>陈浩宇</v>
          </cell>
        </row>
        <row r="45">
          <cell r="A45" t="str">
            <v>郭家鑫</v>
          </cell>
        </row>
        <row r="46">
          <cell r="A46" t="str">
            <v>连伟童</v>
          </cell>
        </row>
        <row r="47">
          <cell r="A47" t="str">
            <v>崔哲珺</v>
          </cell>
        </row>
        <row r="48">
          <cell r="A48" t="str">
            <v>付焕然</v>
          </cell>
        </row>
        <row r="49">
          <cell r="A49" t="str">
            <v>张帅</v>
          </cell>
        </row>
        <row r="50">
          <cell r="A50" t="str">
            <v>吴昆峰</v>
          </cell>
        </row>
        <row r="51">
          <cell r="A51" t="str">
            <v>冯培印</v>
          </cell>
        </row>
        <row r="52">
          <cell r="A52" t="str">
            <v>邹依轩</v>
          </cell>
        </row>
        <row r="53">
          <cell r="A53" t="str">
            <v>李家欣</v>
          </cell>
        </row>
        <row r="54">
          <cell r="A54" t="str">
            <v>王腾飞</v>
          </cell>
        </row>
        <row r="55">
          <cell r="A55" t="str">
            <v>楼恺屹</v>
          </cell>
        </row>
        <row r="56">
          <cell r="A56" t="str">
            <v>钟浩</v>
          </cell>
        </row>
        <row r="57">
          <cell r="A57" t="str">
            <v>庞淇尹</v>
          </cell>
        </row>
        <row r="58">
          <cell r="A58" t="str">
            <v>张燚</v>
          </cell>
        </row>
        <row r="59">
          <cell r="A59" t="str">
            <v>末荼Mo_Tu</v>
          </cell>
        </row>
        <row r="60">
          <cell r="A60" t="str">
            <v>薛盛楠</v>
          </cell>
        </row>
        <row r="61">
          <cell r="A61" t="str">
            <v>茹腾驹</v>
          </cell>
        </row>
        <row r="62">
          <cell r="A62" t="str">
            <v>王鹏远</v>
          </cell>
        </row>
        <row r="63">
          <cell r="A63" t="str">
            <v>付俊玮</v>
          </cell>
        </row>
        <row r="64">
          <cell r="A64" t="str">
            <v>潘宇森</v>
          </cell>
        </row>
        <row r="65">
          <cell r="A65" t="str">
            <v>杜永日</v>
          </cell>
        </row>
        <row r="66">
          <cell r="A66" t="str">
            <v>王子非</v>
          </cell>
        </row>
        <row r="67">
          <cell r="A67" t="str">
            <v>周佳诚</v>
          </cell>
        </row>
        <row r="68">
          <cell r="A68" t="str">
            <v>齐延晖</v>
          </cell>
        </row>
        <row r="69">
          <cell r="A69" t="str">
            <v>许锴航</v>
          </cell>
        </row>
        <row r="70">
          <cell r="A70" t="str">
            <v>沈易可</v>
          </cell>
        </row>
        <row r="71">
          <cell r="A71" t="str">
            <v>王诗情</v>
          </cell>
        </row>
        <row r="72">
          <cell r="A72" t="str">
            <v>孙正男</v>
          </cell>
        </row>
        <row r="73">
          <cell r="A73" t="str">
            <v>蒋钱铖</v>
          </cell>
        </row>
        <row r="74">
          <cell r="A74" t="str">
            <v>袁明旭</v>
          </cell>
        </row>
        <row r="75">
          <cell r="A75" t="str">
            <v>胥涵坤</v>
          </cell>
        </row>
        <row r="76">
          <cell r="A76" t="str">
            <v>王泽亮</v>
          </cell>
        </row>
        <row r="77">
          <cell r="A77" t="str">
            <v>黄祥钞</v>
          </cell>
        </row>
        <row r="78">
          <cell r="A78" t="str">
            <v>金子坚</v>
          </cell>
        </row>
        <row r="79">
          <cell r="A79" t="str">
            <v>李哲宇</v>
          </cell>
        </row>
        <row r="80">
          <cell r="A80" t="str">
            <v>陈凯涵</v>
          </cell>
        </row>
        <row r="81">
          <cell r="A81" t="str">
            <v>徐亮亮</v>
          </cell>
        </row>
        <row r="82">
          <cell r="A82" t="str">
            <v>袁天池</v>
          </cell>
        </row>
        <row r="83">
          <cell r="A83" t="str">
            <v>王毅然</v>
          </cell>
        </row>
        <row r="84">
          <cell r="A84" t="str">
            <v>张智友</v>
          </cell>
        </row>
        <row r="85">
          <cell r="A85" t="str">
            <v>许润豪</v>
          </cell>
        </row>
        <row r="86">
          <cell r="A86" t="str">
            <v>张如彦</v>
          </cell>
        </row>
        <row r="87">
          <cell r="A87" t="str">
            <v>文誉谕</v>
          </cell>
        </row>
        <row r="88">
          <cell r="A88" t="str">
            <v>陈晨光</v>
          </cell>
        </row>
        <row r="89">
          <cell r="A89" t="str">
            <v>樊晓天</v>
          </cell>
        </row>
        <row r="90">
          <cell r="A90" t="str">
            <v>李怡辰</v>
          </cell>
        </row>
        <row r="91">
          <cell r="A91" t="str">
            <v>王①臻</v>
          </cell>
        </row>
        <row r="92">
          <cell r="A92" t="str">
            <v>张庆伟</v>
          </cell>
        </row>
        <row r="93">
          <cell r="A93" t="str">
            <v>戴伟</v>
          </cell>
        </row>
        <row r="94">
          <cell r="A94" t="str">
            <v>刘子安</v>
          </cell>
        </row>
        <row r="95">
          <cell r="A95" t="str">
            <v>蔡佳怡</v>
          </cell>
        </row>
        <row r="96">
          <cell r="A96" t="str">
            <v>李周健</v>
          </cell>
        </row>
        <row r="97">
          <cell r="A97" t="str">
            <v>张霡</v>
          </cell>
        </row>
        <row r="98">
          <cell r="A98" t="str">
            <v>程万涵</v>
          </cell>
        </row>
        <row r="99">
          <cell r="A99" t="str">
            <v>纪子淳</v>
          </cell>
        </row>
        <row r="100">
          <cell r="A100" t="str">
            <v>韦宏鑫</v>
          </cell>
        </row>
        <row r="101">
          <cell r="A101" t="str">
            <v>孙楷</v>
          </cell>
        </row>
        <row r="102">
          <cell r="A102" t="str">
            <v>彭浩源</v>
          </cell>
        </row>
        <row r="103">
          <cell r="A103" t="str">
            <v>欧阳光</v>
          </cell>
        </row>
        <row r="104">
          <cell r="A104" t="str">
            <v>杜文远</v>
          </cell>
        </row>
        <row r="105">
          <cell r="A105" t="str">
            <v>李文钧</v>
          </cell>
        </row>
        <row r="106">
          <cell r="A106" t="str">
            <v>王家轩</v>
          </cell>
        </row>
        <row r="107">
          <cell r="A107" t="str">
            <v>赵嘉睿</v>
          </cell>
        </row>
        <row r="108">
          <cell r="A108" t="str">
            <v>安心远</v>
          </cell>
        </row>
        <row r="109">
          <cell r="A109" t="str">
            <v>赵可凡</v>
          </cell>
        </row>
        <row r="110">
          <cell r="A110" t="str">
            <v>毛广凡</v>
          </cell>
        </row>
        <row r="111">
          <cell r="A111" t="str">
            <v>漆佳熺</v>
          </cell>
        </row>
        <row r="112">
          <cell r="A112" t="str">
            <v>王玮琛</v>
          </cell>
        </row>
        <row r="113">
          <cell r="A113" t="str">
            <v>王宁</v>
          </cell>
        </row>
        <row r="114">
          <cell r="A114" t="str">
            <v>王应龙</v>
          </cell>
        </row>
        <row r="115">
          <cell r="A115" t="str">
            <v>刘瀚川</v>
          </cell>
        </row>
        <row r="116">
          <cell r="A116" t="str">
            <v>唐泽聪</v>
          </cell>
        </row>
        <row r="117">
          <cell r="A117" t="str">
            <v>田雨儒</v>
          </cell>
        </row>
        <row r="118">
          <cell r="A118" t="str">
            <v>姚淩瀚</v>
          </cell>
        </row>
        <row r="119">
          <cell r="A119" t="str">
            <v>林沁怡</v>
          </cell>
        </row>
        <row r="120">
          <cell r="A120" t="str">
            <v>朱辉翔</v>
          </cell>
        </row>
        <row r="121">
          <cell r="A121" t="str">
            <v>王雨晨</v>
          </cell>
        </row>
        <row r="122">
          <cell r="A122" t="str">
            <v>王哲雄</v>
          </cell>
        </row>
        <row r="123">
          <cell r="A123" t="str">
            <v>赵泽曦</v>
          </cell>
        </row>
        <row r="124">
          <cell r="A124" t="str">
            <v>鲁贤博</v>
          </cell>
        </row>
        <row r="125">
          <cell r="A125" t="str">
            <v>钟逍逸</v>
          </cell>
        </row>
        <row r="126">
          <cell r="A126" t="str">
            <v>孔莫</v>
          </cell>
        </row>
        <row r="127">
          <cell r="A127" t="str">
            <v>刘洋</v>
          </cell>
        </row>
        <row r="128">
          <cell r="A128" t="str">
            <v>李柯呈</v>
          </cell>
        </row>
        <row r="129">
          <cell r="A129" t="str">
            <v>马晓霖</v>
          </cell>
        </row>
        <row r="130">
          <cell r="A130" t="str">
            <v>郑卓</v>
          </cell>
        </row>
        <row r="131">
          <cell r="A131" t="str">
            <v>李一鸣</v>
          </cell>
        </row>
        <row r="132">
          <cell r="A132" t="str">
            <v>刘美琪</v>
          </cell>
        </row>
        <row r="133">
          <cell r="A133" t="str">
            <v>赵杰</v>
          </cell>
        </row>
        <row r="134">
          <cell r="A134" t="str">
            <v>刘昊翔</v>
          </cell>
        </row>
        <row r="135">
          <cell r="A135" t="str">
            <v>叶梓</v>
          </cell>
        </row>
        <row r="136">
          <cell r="A136" t="str">
            <v>贾文骏</v>
          </cell>
        </row>
        <row r="137">
          <cell r="A137" t="str">
            <v>卓子琪</v>
          </cell>
        </row>
        <row r="138">
          <cell r="A138" t="str">
            <v>李金卓</v>
          </cell>
        </row>
        <row r="139">
          <cell r="A139" t="str">
            <v>温一书</v>
          </cell>
        </row>
        <row r="140">
          <cell r="A140" t="str">
            <v>李子曦</v>
          </cell>
        </row>
        <row r="141">
          <cell r="A141" t="str">
            <v>许雨璇</v>
          </cell>
        </row>
        <row r="142">
          <cell r="A142" t="str">
            <v>李昕玥</v>
          </cell>
        </row>
        <row r="143">
          <cell r="A143" t="str">
            <v>贾晨阳</v>
          </cell>
        </row>
        <row r="144">
          <cell r="A144" t="str">
            <v>郭徐文喆</v>
          </cell>
        </row>
        <row r="145">
          <cell r="A145" t="str">
            <v>侯旭东</v>
          </cell>
        </row>
        <row r="146">
          <cell r="A146" t="str">
            <v>乔斯梦旭</v>
          </cell>
        </row>
        <row r="147">
          <cell r="A147" t="str">
            <v>刘科</v>
          </cell>
        </row>
        <row r="148">
          <cell r="A148" t="str">
            <v>刘政成</v>
          </cell>
        </row>
        <row r="149">
          <cell r="A149" t="str">
            <v>陈季宇</v>
          </cell>
        </row>
        <row r="150">
          <cell r="A150" t="str">
            <v>段兴宇</v>
          </cell>
        </row>
        <row r="151">
          <cell r="A151" t="str">
            <v>闫鹏丞</v>
          </cell>
        </row>
        <row r="152">
          <cell r="A152" t="str">
            <v>邹虹群</v>
          </cell>
        </row>
        <row r="153">
          <cell r="A153" t="str">
            <v>李灏然</v>
          </cell>
        </row>
        <row r="154">
          <cell r="A154" t="str">
            <v>谢栩荣</v>
          </cell>
        </row>
        <row r="155">
          <cell r="A155" t="str">
            <v>廖之岚</v>
          </cell>
        </row>
        <row r="156">
          <cell r="A156" t="str">
            <v>管桐</v>
          </cell>
        </row>
        <row r="157">
          <cell r="A157" t="str">
            <v>田皓灵</v>
          </cell>
        </row>
        <row r="158">
          <cell r="A158" t="str">
            <v>王励劼</v>
          </cell>
        </row>
        <row r="159">
          <cell r="A159" t="str">
            <v>王仁荃</v>
          </cell>
        </row>
        <row r="160">
          <cell r="A160" t="str">
            <v>蒲华祥</v>
          </cell>
        </row>
        <row r="161">
          <cell r="A161" t="str">
            <v>陈若涵</v>
          </cell>
        </row>
        <row r="162">
          <cell r="A162" t="str">
            <v>李蔚然</v>
          </cell>
        </row>
        <row r="163">
          <cell r="A163" t="str">
            <v>廖子骁</v>
          </cell>
        </row>
        <row r="164">
          <cell r="A164" t="str">
            <v>刘禹骏</v>
          </cell>
        </row>
        <row r="165">
          <cell r="A165" t="str">
            <v>雷金彩</v>
          </cell>
        </row>
        <row r="166">
          <cell r="A166" t="str">
            <v>励志勇</v>
          </cell>
        </row>
        <row r="167">
          <cell r="A167" t="str">
            <v>马钰菲</v>
          </cell>
        </row>
        <row r="168">
          <cell r="A168" t="str">
            <v>万瑞铠</v>
          </cell>
        </row>
        <row r="169">
          <cell r="A169" t="str">
            <v>俞辰亮</v>
          </cell>
        </row>
        <row r="170">
          <cell r="A170" t="str">
            <v>江来</v>
          </cell>
        </row>
        <row r="171">
          <cell r="A171" t="str">
            <v>代紫若</v>
          </cell>
        </row>
        <row r="172">
          <cell r="A172" t="str">
            <v>安博源</v>
          </cell>
        </row>
        <row r="173">
          <cell r="A173" t="str">
            <v>李建鹏</v>
          </cell>
        </row>
        <row r="174">
          <cell r="A174" t="str">
            <v>郑佳琦</v>
          </cell>
        </row>
        <row r="175">
          <cell r="A175" t="str">
            <v>陈顺儿</v>
          </cell>
        </row>
        <row r="176">
          <cell r="A176" t="str">
            <v>肖登奎</v>
          </cell>
        </row>
        <row r="177">
          <cell r="A177" t="str">
            <v>符鹏阳 3190105837</v>
          </cell>
        </row>
        <row r="178">
          <cell r="A178" t="str">
            <v>安亦帆</v>
          </cell>
        </row>
        <row r="179">
          <cell r="A179" t="str">
            <v>柳明昊</v>
          </cell>
        </row>
        <row r="180">
          <cell r="A180" t="str">
            <v>周渝松</v>
          </cell>
        </row>
        <row r="181">
          <cell r="A181" t="str">
            <v>亦非</v>
          </cell>
        </row>
        <row r="182">
          <cell r="A182" t="str">
            <v>孙宗钰</v>
          </cell>
        </row>
        <row r="183">
          <cell r="A183" t="str">
            <v>李有为</v>
          </cell>
        </row>
        <row r="184">
          <cell r="A184" t="str">
            <v>杨泽平</v>
          </cell>
        </row>
        <row r="185">
          <cell r="A185" t="str">
            <v>王诣帅</v>
          </cell>
        </row>
        <row r="186">
          <cell r="A186" t="str">
            <v>邓博宁</v>
          </cell>
        </row>
        <row r="187">
          <cell r="A187" t="str">
            <v>林如豪</v>
          </cell>
        </row>
        <row r="188">
          <cell r="A188" t="str">
            <v>于臻</v>
          </cell>
        </row>
        <row r="189">
          <cell r="A189" t="str">
            <v>王昱人</v>
          </cell>
        </row>
        <row r="190">
          <cell r="A190" t="str">
            <v>章天昂</v>
          </cell>
        </row>
        <row r="191">
          <cell r="A191" t="str">
            <v>华胜枫</v>
          </cell>
        </row>
        <row r="192">
          <cell r="A192" t="str">
            <v>徐宇轩</v>
          </cell>
        </row>
        <row r="193">
          <cell r="A193" t="str">
            <v>钟哲</v>
          </cell>
        </row>
        <row r="194">
          <cell r="A194" t="str">
            <v>蔡硕</v>
          </cell>
        </row>
        <row r="195">
          <cell r="A195" t="str">
            <v>吴欣宁</v>
          </cell>
        </row>
        <row r="196">
          <cell r="A196" t="str">
            <v>姚之豪</v>
          </cell>
        </row>
        <row r="197">
          <cell r="A197" t="str">
            <v>章翰宇</v>
          </cell>
        </row>
        <row r="198">
          <cell r="A198" t="str">
            <v>李芳娣</v>
          </cell>
        </row>
        <row r="199">
          <cell r="A199" t="str">
            <v>郭子昊</v>
          </cell>
        </row>
        <row r="200">
          <cell r="A200" t="str">
            <v>林敏</v>
          </cell>
        </row>
        <row r="201">
          <cell r="A201" t="str">
            <v>宋书涵</v>
          </cell>
        </row>
        <row r="202">
          <cell r="A202" t="str">
            <v>张嘉宁</v>
          </cell>
        </row>
        <row r="203">
          <cell r="A203" t="str">
            <v>林培</v>
          </cell>
        </row>
        <row r="204">
          <cell r="A204" t="str">
            <v>张世同</v>
          </cell>
        </row>
        <row r="205">
          <cell r="A205" t="str">
            <v>王泽恺</v>
          </cell>
        </row>
        <row r="206">
          <cell r="A206" t="str">
            <v>曾媛</v>
          </cell>
        </row>
        <row r="207">
          <cell r="A207" t="str">
            <v>王宏泽</v>
          </cell>
        </row>
        <row r="208">
          <cell r="A208" t="str">
            <v>郭先立</v>
          </cell>
        </row>
        <row r="209">
          <cell r="A209" t="str">
            <v>王率</v>
          </cell>
        </row>
        <row r="210">
          <cell r="A210" t="str">
            <v>杜宇鹏</v>
          </cell>
        </row>
        <row r="211">
          <cell r="A211" t="str">
            <v>沈睿</v>
          </cell>
        </row>
        <row r="212">
          <cell r="A212" t="str">
            <v>吕函</v>
          </cell>
        </row>
        <row r="213">
          <cell r="A213" t="str">
            <v>王语祯</v>
          </cell>
        </row>
        <row r="214">
          <cell r="A214" t="str">
            <v>曹艺之</v>
          </cell>
        </row>
        <row r="215">
          <cell r="A215" t="str">
            <v>陈子卓</v>
          </cell>
        </row>
        <row r="216">
          <cell r="A216" t="str">
            <v>方辰</v>
          </cell>
        </row>
        <row r="217">
          <cell r="A217" t="str">
            <v>李俊粤</v>
          </cell>
        </row>
        <row r="218">
          <cell r="A218" t="str">
            <v>彦程</v>
          </cell>
        </row>
        <row r="219">
          <cell r="A219" t="str">
            <v>邓皓文</v>
          </cell>
        </row>
        <row r="220">
          <cell r="A220" t="str">
            <v>周钰</v>
          </cell>
        </row>
        <row r="221">
          <cell r="A221" t="str">
            <v>周克涵</v>
          </cell>
        </row>
        <row r="222">
          <cell r="A222" t="str">
            <v>周仙乐</v>
          </cell>
        </row>
        <row r="223">
          <cell r="A223" t="str">
            <v>陈思帆</v>
          </cell>
        </row>
        <row r="224">
          <cell r="A224" t="str">
            <v>李业彤</v>
          </cell>
        </row>
        <row r="225">
          <cell r="A225" t="str">
            <v>林祖鸿</v>
          </cell>
        </row>
        <row r="226">
          <cell r="A226" t="str">
            <v>张恒志</v>
          </cell>
        </row>
        <row r="227">
          <cell r="A227" t="str">
            <v>马涵柘</v>
          </cell>
        </row>
        <row r="228">
          <cell r="A228" t="str">
            <v>刘浩宇</v>
          </cell>
        </row>
        <row r="229">
          <cell r="A229" t="str">
            <v>章文奇</v>
          </cell>
        </row>
        <row r="230">
          <cell r="A230" t="str">
            <v>Shiro !</v>
          </cell>
        </row>
        <row r="231">
          <cell r="A231" t="str">
            <v>速翊凯</v>
          </cell>
        </row>
        <row r="232">
          <cell r="A232" t="str">
            <v>程嵩凯</v>
          </cell>
        </row>
        <row r="233">
          <cell r="A233" t="str">
            <v>阎鹏羽</v>
          </cell>
        </row>
        <row r="234">
          <cell r="A234" t="str">
            <v>李萌</v>
          </cell>
        </row>
        <row r="235">
          <cell r="A235" t="str">
            <v>范宇心</v>
          </cell>
        </row>
        <row r="236">
          <cell r="A236" t="str">
            <v>李世忠</v>
          </cell>
        </row>
        <row r="237">
          <cell r="A237" t="str">
            <v>平衡</v>
          </cell>
        </row>
        <row r="238">
          <cell r="A238" t="str">
            <v>蔡宇杰</v>
          </cell>
        </row>
        <row r="239">
          <cell r="A239" t="str">
            <v>郭子龙</v>
          </cell>
        </row>
        <row r="240">
          <cell r="A240" t="str">
            <v>杨汶</v>
          </cell>
        </row>
        <row r="241">
          <cell r="A241" t="str">
            <v>王佳彬</v>
          </cell>
        </row>
        <row r="242">
          <cell r="A242" t="str">
            <v>梁钧尧</v>
          </cell>
        </row>
        <row r="243">
          <cell r="A243" t="str">
            <v>卢天悦</v>
          </cell>
        </row>
        <row r="244">
          <cell r="A244" t="str">
            <v>王向光</v>
          </cell>
        </row>
        <row r="245">
          <cell r="A245" t="str">
            <v>张衡</v>
          </cell>
        </row>
        <row r="246">
          <cell r="A246" t="str">
            <v>刘仲轩</v>
          </cell>
        </row>
        <row r="247">
          <cell r="A247" t="str">
            <v>李云鹏</v>
          </cell>
        </row>
        <row r="248">
          <cell r="A248" t="str">
            <v>杨茂林</v>
          </cell>
        </row>
        <row r="249">
          <cell r="A249" t="str">
            <v>包佐德</v>
          </cell>
        </row>
        <row r="250">
          <cell r="A250" t="str">
            <v>徐子恒</v>
          </cell>
        </row>
        <row r="251">
          <cell r="A251" t="str">
            <v>何宇航</v>
          </cell>
        </row>
        <row r="252">
          <cell r="A252" t="str">
            <v>赵天宇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Q7"/>
  <sheetViews>
    <sheetView zoomScale="145" zoomScaleNormal="145" topLeftCell="GI1" workbookViewId="0">
      <pane ySplit="1" topLeftCell="A2" activePane="bottomLeft" state="frozen"/>
      <selection/>
      <selection pane="bottomLeft" activeCell="GK2" sqref="GK2"/>
    </sheetView>
  </sheetViews>
  <sheetFormatPr defaultColWidth="8.66666666666667" defaultRowHeight="15" outlineLevelRow="6"/>
  <cols>
    <col min="1" max="1" width="8.66666666666667" style="12"/>
    <col min="2" max="3" width="12.6666666666667" customWidth="1"/>
    <col min="4" max="4" width="30.5583333333333" customWidth="1"/>
    <col min="5" max="5" width="8.55833333333333" customWidth="1"/>
    <col min="6" max="6" width="12.6666666666667" customWidth="1"/>
    <col min="7" max="7" width="17" customWidth="1"/>
    <col min="8" max="8" width="18.5583333333333" customWidth="1"/>
    <col min="9" max="9" width="19.5583333333333" customWidth="1"/>
    <col min="10" max="12" width="12.6666666666667" customWidth="1"/>
    <col min="13" max="16" width="12.6666666666667" style="50" customWidth="1"/>
    <col min="17" max="17" width="13.1083333333333" style="50" customWidth="1"/>
    <col min="18" max="19" width="12.6666666666667" style="50" customWidth="1"/>
    <col min="20" max="20" width="17.2166666666667" style="50" customWidth="1"/>
    <col min="21" max="22" width="12.6666666666667" style="50" customWidth="1"/>
    <col min="23" max="23" width="14" customWidth="1"/>
    <col min="24" max="24" width="12" customWidth="1"/>
    <col min="25" max="25" width="18.8833333333333" style="51" customWidth="1"/>
    <col min="26" max="26" width="18" style="12" customWidth="1"/>
    <col min="27" max="27" width="14.1083333333333" style="12" customWidth="1"/>
    <col min="28" max="34" width="17.1083333333333" customWidth="1"/>
    <col min="35" max="41" width="22.6666666666667" customWidth="1"/>
    <col min="42" max="45" width="21.6666666666667" style="12" customWidth="1"/>
    <col min="46" max="46" width="43.6666666666667" style="12" customWidth="1"/>
    <col min="47" max="47" width="21.6666666666667" style="12" customWidth="1"/>
    <col min="48" max="48" width="20.8833333333333" customWidth="1"/>
    <col min="49" max="51" width="22.2166666666667" customWidth="1"/>
    <col min="52" max="63" width="17.1083333333333" customWidth="1"/>
    <col min="64" max="64" width="28.775" customWidth="1"/>
    <col min="65" max="80" width="17.1083333333333" customWidth="1"/>
    <col min="81" max="81" width="13.6666666666667" customWidth="1"/>
    <col min="82" max="82" width="13.2166666666667" customWidth="1"/>
    <col min="83" max="83" width="11.1083333333333" customWidth="1"/>
    <col min="120" max="129" width="11.8833333333333" customWidth="1"/>
    <col min="130" max="198" width="17.1083333333333" customWidth="1"/>
    <col min="199" max="199" width="12.6666666666667" customWidth="1"/>
  </cols>
  <sheetData>
    <row r="1" s="49" customFormat="1" ht="148.5" spans="1:199">
      <c r="A1" s="13" t="s">
        <v>0</v>
      </c>
      <c r="B1" s="14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52" t="s">
        <v>8</v>
      </c>
      <c r="J1" s="52" t="s">
        <v>9</v>
      </c>
      <c r="K1" s="17" t="s">
        <v>10</v>
      </c>
      <c r="L1" s="53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1" t="s">
        <v>18</v>
      </c>
      <c r="T1" s="21" t="s">
        <v>19</v>
      </c>
      <c r="U1" s="21" t="s">
        <v>20</v>
      </c>
      <c r="V1" s="21" t="s">
        <v>21</v>
      </c>
      <c r="W1" s="52" t="s">
        <v>22</v>
      </c>
      <c r="X1" s="54" t="s">
        <v>23</v>
      </c>
      <c r="Y1" s="54" t="s">
        <v>24</v>
      </c>
      <c r="Z1" s="20" t="s">
        <v>25</v>
      </c>
      <c r="AA1" s="13" t="s">
        <v>26</v>
      </c>
      <c r="AB1" s="13" t="s">
        <v>27</v>
      </c>
      <c r="AC1" s="13" t="s">
        <v>28</v>
      </c>
      <c r="AD1" s="13" t="s">
        <v>29</v>
      </c>
      <c r="AE1" s="13" t="s">
        <v>30</v>
      </c>
      <c r="AF1" s="13" t="s">
        <v>31</v>
      </c>
      <c r="AG1" s="13" t="s">
        <v>32</v>
      </c>
      <c r="AH1" s="13" t="s">
        <v>33</v>
      </c>
      <c r="AI1" s="21" t="s">
        <v>34</v>
      </c>
      <c r="AJ1" s="21" t="s">
        <v>35</v>
      </c>
      <c r="AK1" s="21" t="s">
        <v>36</v>
      </c>
      <c r="AL1" s="21" t="s">
        <v>37</v>
      </c>
      <c r="AM1" s="21" t="s">
        <v>38</v>
      </c>
      <c r="AN1" s="21" t="s">
        <v>39</v>
      </c>
      <c r="AO1" s="55" t="s">
        <v>40</v>
      </c>
      <c r="AP1" s="13" t="s">
        <v>41</v>
      </c>
      <c r="AQ1" s="21" t="s">
        <v>42</v>
      </c>
      <c r="AR1" s="21" t="s">
        <v>43</v>
      </c>
      <c r="AS1" s="20" t="s">
        <v>44</v>
      </c>
      <c r="AT1" s="20" t="s">
        <v>45</v>
      </c>
      <c r="AU1" s="20" t="s">
        <v>46</v>
      </c>
      <c r="AV1" s="21" t="s">
        <v>47</v>
      </c>
      <c r="AW1" s="20" t="s">
        <v>48</v>
      </c>
      <c r="AX1" s="20" t="s">
        <v>49</v>
      </c>
      <c r="AY1" s="20" t="s">
        <v>12</v>
      </c>
      <c r="AZ1" s="20" t="s">
        <v>50</v>
      </c>
      <c r="BA1" s="20" t="s">
        <v>51</v>
      </c>
      <c r="BB1" s="20" t="s">
        <v>52</v>
      </c>
      <c r="BC1" s="20" t="s">
        <v>53</v>
      </c>
      <c r="BD1" s="20" t="s">
        <v>54</v>
      </c>
      <c r="BE1" s="20" t="s">
        <v>55</v>
      </c>
      <c r="BF1" s="20" t="s">
        <v>56</v>
      </c>
      <c r="BG1" s="20" t="s">
        <v>57</v>
      </c>
      <c r="BH1" s="20" t="s">
        <v>58</v>
      </c>
      <c r="BI1" s="20" t="s">
        <v>59</v>
      </c>
      <c r="BJ1" s="20" t="s">
        <v>60</v>
      </c>
      <c r="BK1" s="20" t="s">
        <v>61</v>
      </c>
      <c r="BL1" s="20" t="s">
        <v>62</v>
      </c>
      <c r="BM1" s="20" t="s">
        <v>63</v>
      </c>
      <c r="BN1" s="20" t="s">
        <v>64</v>
      </c>
      <c r="BO1" s="20" t="s">
        <v>65</v>
      </c>
      <c r="BP1" s="20" t="s">
        <v>66</v>
      </c>
      <c r="BQ1" s="20" t="s">
        <v>67</v>
      </c>
      <c r="BR1" s="20" t="s">
        <v>68</v>
      </c>
      <c r="BS1" s="20" t="s">
        <v>69</v>
      </c>
      <c r="BT1" s="20" t="s">
        <v>70</v>
      </c>
      <c r="BU1" s="20" t="s">
        <v>71</v>
      </c>
      <c r="BV1" s="20" t="s">
        <v>72</v>
      </c>
      <c r="BW1" s="20" t="s">
        <v>73</v>
      </c>
      <c r="BX1" s="56" t="s">
        <v>74</v>
      </c>
      <c r="BY1" s="57" t="s">
        <v>75</v>
      </c>
      <c r="BZ1" s="57" t="s">
        <v>76</v>
      </c>
      <c r="CA1" s="57" t="s">
        <v>77</v>
      </c>
      <c r="CB1" s="57" t="s">
        <v>78</v>
      </c>
      <c r="CC1" s="57" t="s">
        <v>79</v>
      </c>
      <c r="CD1" s="57" t="s">
        <v>80</v>
      </c>
      <c r="CE1" s="57" t="s">
        <v>81</v>
      </c>
      <c r="CF1" s="20" t="s">
        <v>82</v>
      </c>
      <c r="CG1" s="20" t="s">
        <v>83</v>
      </c>
      <c r="CH1" s="20" t="s">
        <v>84</v>
      </c>
      <c r="CI1" s="20" t="s">
        <v>85</v>
      </c>
      <c r="CJ1" s="20" t="s">
        <v>86</v>
      </c>
      <c r="CK1" s="20" t="s">
        <v>87</v>
      </c>
      <c r="CL1" s="20" t="s">
        <v>88</v>
      </c>
      <c r="CM1" s="20" t="s">
        <v>89</v>
      </c>
      <c r="CN1" s="20" t="s">
        <v>90</v>
      </c>
      <c r="CO1" s="20" t="s">
        <v>91</v>
      </c>
      <c r="CP1" s="20" t="s">
        <v>92</v>
      </c>
      <c r="CQ1" s="20" t="s">
        <v>93</v>
      </c>
      <c r="CR1" s="20" t="s">
        <v>94</v>
      </c>
      <c r="CS1" s="20" t="s">
        <v>95</v>
      </c>
      <c r="CT1" s="20" t="s">
        <v>96</v>
      </c>
      <c r="CU1" s="20" t="s">
        <v>97</v>
      </c>
      <c r="CV1" s="20" t="s">
        <v>98</v>
      </c>
      <c r="CW1" s="20" t="s">
        <v>99</v>
      </c>
      <c r="CX1" s="20" t="s">
        <v>100</v>
      </c>
      <c r="CY1" s="20" t="s">
        <v>101</v>
      </c>
      <c r="CZ1" s="20" t="s">
        <v>102</v>
      </c>
      <c r="DA1" s="20" t="s">
        <v>103</v>
      </c>
      <c r="DB1" s="20" t="s">
        <v>44</v>
      </c>
      <c r="DC1" s="20" t="s">
        <v>104</v>
      </c>
      <c r="DD1" s="20" t="s">
        <v>105</v>
      </c>
      <c r="DE1" s="20" t="s">
        <v>106</v>
      </c>
      <c r="DF1" s="20" t="s">
        <v>107</v>
      </c>
      <c r="DG1" s="20" t="s">
        <v>108</v>
      </c>
      <c r="DH1" s="20" t="s">
        <v>109</v>
      </c>
      <c r="DI1" s="20" t="s">
        <v>110</v>
      </c>
      <c r="DJ1" s="20" t="s">
        <v>111</v>
      </c>
      <c r="DK1" s="20" t="s">
        <v>112</v>
      </c>
      <c r="DL1" s="21" t="s">
        <v>113</v>
      </c>
      <c r="DM1" s="21" t="s">
        <v>114</v>
      </c>
      <c r="DN1" s="21" t="s">
        <v>115</v>
      </c>
      <c r="DO1" s="20" t="s">
        <v>116</v>
      </c>
      <c r="DP1" s="20" t="s">
        <v>117</v>
      </c>
      <c r="DQ1" s="20" t="s">
        <v>118</v>
      </c>
      <c r="DR1" s="20" t="s">
        <v>119</v>
      </c>
      <c r="DS1" s="20" t="s">
        <v>120</v>
      </c>
      <c r="DT1" s="20" t="s">
        <v>121</v>
      </c>
      <c r="DU1" s="20" t="s">
        <v>122</v>
      </c>
      <c r="DV1" s="20" t="s">
        <v>123</v>
      </c>
      <c r="DW1" s="20" t="s">
        <v>124</v>
      </c>
      <c r="DX1" s="20" t="s">
        <v>125</v>
      </c>
      <c r="DY1" s="20" t="s">
        <v>126</v>
      </c>
      <c r="DZ1" s="20" t="s">
        <v>127</v>
      </c>
      <c r="EA1" s="20" t="s">
        <v>128</v>
      </c>
      <c r="EB1" s="20" t="s">
        <v>129</v>
      </c>
      <c r="EC1" s="20" t="s">
        <v>130</v>
      </c>
      <c r="ED1" s="20" t="s">
        <v>131</v>
      </c>
      <c r="EE1" s="20" t="s">
        <v>132</v>
      </c>
      <c r="EF1" s="20" t="s">
        <v>133</v>
      </c>
      <c r="EG1" s="20" t="s">
        <v>134</v>
      </c>
      <c r="EH1" s="20" t="s">
        <v>135</v>
      </c>
      <c r="EI1" s="20" t="s">
        <v>136</v>
      </c>
      <c r="EJ1" s="20" t="s">
        <v>137</v>
      </c>
      <c r="EK1" s="20" t="s">
        <v>138</v>
      </c>
      <c r="EL1" s="20" t="s">
        <v>139</v>
      </c>
      <c r="EM1" s="20" t="s">
        <v>140</v>
      </c>
      <c r="EN1" s="20" t="s">
        <v>141</v>
      </c>
      <c r="EO1" s="20" t="s">
        <v>142</v>
      </c>
      <c r="EP1" s="20" t="s">
        <v>143</v>
      </c>
      <c r="EQ1" s="20" t="s">
        <v>144</v>
      </c>
      <c r="ER1" s="20" t="s">
        <v>145</v>
      </c>
      <c r="ES1" s="20" t="s">
        <v>146</v>
      </c>
      <c r="ET1" s="20" t="s">
        <v>147</v>
      </c>
      <c r="EU1" s="20" t="s">
        <v>148</v>
      </c>
      <c r="EV1" s="20" t="s">
        <v>149</v>
      </c>
      <c r="EW1" s="20" t="s">
        <v>150</v>
      </c>
      <c r="EX1" s="20" t="s">
        <v>151</v>
      </c>
      <c r="EY1" s="20" t="s">
        <v>152</v>
      </c>
      <c r="EZ1" s="20" t="s">
        <v>153</v>
      </c>
      <c r="FA1" s="20" t="s">
        <v>154</v>
      </c>
      <c r="FB1" s="20" t="s">
        <v>155</v>
      </c>
      <c r="FC1" s="20" t="s">
        <v>156</v>
      </c>
      <c r="FD1" s="20" t="s">
        <v>157</v>
      </c>
      <c r="FE1" s="20" t="s">
        <v>158</v>
      </c>
      <c r="FF1" s="20" t="s">
        <v>159</v>
      </c>
      <c r="FG1" s="20" t="s">
        <v>160</v>
      </c>
      <c r="FH1" s="20" t="s">
        <v>161</v>
      </c>
      <c r="FI1" s="20" t="s">
        <v>162</v>
      </c>
      <c r="FJ1" s="20" t="s">
        <v>163</v>
      </c>
      <c r="FK1" s="20" t="s">
        <v>164</v>
      </c>
      <c r="FL1" s="20" t="s">
        <v>165</v>
      </c>
      <c r="FM1" s="20" t="s">
        <v>166</v>
      </c>
      <c r="FN1" s="20" t="s">
        <v>167</v>
      </c>
      <c r="FO1" s="20" t="s">
        <v>168</v>
      </c>
      <c r="FP1" s="20" t="s">
        <v>169</v>
      </c>
      <c r="FQ1" s="20" t="s">
        <v>170</v>
      </c>
      <c r="FR1" s="20" t="s">
        <v>171</v>
      </c>
      <c r="FS1" s="20" t="s">
        <v>172</v>
      </c>
      <c r="FT1" s="20" t="s">
        <v>173</v>
      </c>
      <c r="FU1" s="20" t="s">
        <v>174</v>
      </c>
      <c r="FV1" s="20" t="s">
        <v>175</v>
      </c>
      <c r="FW1" s="20" t="s">
        <v>176</v>
      </c>
      <c r="FX1" s="20" t="s">
        <v>177</v>
      </c>
      <c r="FY1" s="20" t="s">
        <v>178</v>
      </c>
      <c r="FZ1" s="20" t="s">
        <v>179</v>
      </c>
      <c r="GA1" s="20" t="s">
        <v>180</v>
      </c>
      <c r="GB1" s="20" t="s">
        <v>181</v>
      </c>
      <c r="GC1" s="20" t="s">
        <v>182</v>
      </c>
      <c r="GD1" s="20" t="s">
        <v>183</v>
      </c>
      <c r="GE1" s="20" t="s">
        <v>184</v>
      </c>
      <c r="GF1" s="20" t="s">
        <v>185</v>
      </c>
      <c r="GG1" s="20" t="s">
        <v>186</v>
      </c>
      <c r="GH1" s="20" t="s">
        <v>187</v>
      </c>
      <c r="GI1" s="20" t="s">
        <v>188</v>
      </c>
      <c r="GJ1" s="20" t="s">
        <v>189</v>
      </c>
      <c r="GK1" s="20" t="s">
        <v>190</v>
      </c>
      <c r="GL1" s="20" t="s">
        <v>191</v>
      </c>
      <c r="GM1" s="20" t="s">
        <v>192</v>
      </c>
      <c r="GN1" s="20" t="s">
        <v>193</v>
      </c>
      <c r="GO1" s="20" t="s">
        <v>194</v>
      </c>
      <c r="GP1" s="20" t="s">
        <v>195</v>
      </c>
      <c r="GQ1" s="20" t="s">
        <v>1</v>
      </c>
    </row>
    <row r="2" customFormat="1" spans="1:199">
      <c r="A2" s="28">
        <v>6</v>
      </c>
      <c r="B2" s="58" t="s">
        <v>196</v>
      </c>
      <c r="C2" s="59">
        <v>3200102576</v>
      </c>
      <c r="D2" s="60" t="s">
        <v>197</v>
      </c>
      <c r="E2" s="28" t="s">
        <v>198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 t="s">
        <v>199</v>
      </c>
      <c r="Z2" s="29"/>
      <c r="AA2" s="29" t="s">
        <v>199</v>
      </c>
      <c r="AB2" s="29"/>
      <c r="AC2" s="29"/>
      <c r="AD2" s="29">
        <f>VLOOKUP(C2,[1]Sheet1!$A:$B,2,0)</f>
        <v>0</v>
      </c>
      <c r="AE2" s="29"/>
      <c r="AF2" s="29"/>
      <c r="AG2" s="29"/>
      <c r="AH2" s="29"/>
      <c r="AI2" s="29" t="s">
        <v>200</v>
      </c>
      <c r="AJ2" s="29"/>
      <c r="AK2" s="29"/>
      <c r="AL2" s="29"/>
      <c r="AM2" s="29"/>
      <c r="AN2" s="29"/>
      <c r="AO2" s="29"/>
      <c r="AP2" s="29"/>
      <c r="AQ2" s="29"/>
      <c r="AR2" s="29" t="s">
        <v>201</v>
      </c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 t="s">
        <v>201</v>
      </c>
      <c r="BX2" s="29"/>
      <c r="BY2" s="29">
        <v>1</v>
      </c>
      <c r="BZ2" s="29"/>
      <c r="CA2" s="29">
        <v>1</v>
      </c>
      <c r="CB2" s="29"/>
      <c r="CC2" s="29"/>
      <c r="CD2" s="29">
        <v>1</v>
      </c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>
        <v>1</v>
      </c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>
        <v>0</v>
      </c>
      <c r="DP2" s="29">
        <v>0</v>
      </c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>
        <v>1</v>
      </c>
      <c r="EK2" s="29"/>
      <c r="EL2" s="29"/>
      <c r="EM2" s="29"/>
      <c r="EN2" s="29"/>
      <c r="EO2" s="29"/>
      <c r="EP2" s="29"/>
      <c r="EQ2" s="29"/>
      <c r="ER2" s="29"/>
      <c r="ES2" s="29"/>
      <c r="ET2" s="29">
        <v>2</v>
      </c>
      <c r="EU2" s="29"/>
      <c r="EV2" s="29"/>
      <c r="EW2" s="29"/>
      <c r="EX2" s="29"/>
      <c r="EY2" s="29"/>
      <c r="EZ2" s="29"/>
      <c r="FA2" s="29"/>
      <c r="FB2" s="29"/>
      <c r="FC2" s="29">
        <v>2</v>
      </c>
      <c r="FD2" s="29"/>
      <c r="FE2" s="29"/>
      <c r="FF2" s="29"/>
      <c r="FG2" s="29"/>
      <c r="FH2" s="29">
        <v>2</v>
      </c>
      <c r="FI2" s="29">
        <v>1</v>
      </c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>
        <v>1</v>
      </c>
      <c r="GF2" s="29"/>
      <c r="GG2" s="29"/>
      <c r="GH2" s="29">
        <v>1</v>
      </c>
      <c r="GI2" s="29"/>
      <c r="GJ2" s="29"/>
      <c r="GK2" s="29"/>
      <c r="GL2" s="29"/>
      <c r="GM2" s="29"/>
      <c r="GN2" s="29"/>
      <c r="GO2" s="29">
        <v>6</v>
      </c>
      <c r="GP2" s="29">
        <f t="shared" ref="GP2:GP7" si="0">SUM(F2:GO2)</f>
        <v>20</v>
      </c>
      <c r="GQ2" s="58" t="s">
        <v>196</v>
      </c>
    </row>
    <row r="3" spans="1:199">
      <c r="A3" s="28">
        <v>37</v>
      </c>
      <c r="B3" s="58" t="s">
        <v>202</v>
      </c>
      <c r="C3" s="59">
        <v>3200104269</v>
      </c>
      <c r="D3" s="61" t="s">
        <v>203</v>
      </c>
      <c r="E3" s="28" t="s">
        <v>198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41"/>
      <c r="Y3" s="41" t="s">
        <v>199</v>
      </c>
      <c r="Z3" s="41"/>
      <c r="AA3" s="41" t="s">
        <v>199</v>
      </c>
      <c r="AB3" s="41"/>
      <c r="AC3" s="41"/>
      <c r="AD3" s="41">
        <f>VLOOKUP(C3,[1]Sheet1!$A:$B,2,0)</f>
        <v>1</v>
      </c>
      <c r="AE3" s="41"/>
      <c r="AF3" s="41"/>
      <c r="AG3" s="41"/>
      <c r="AH3" s="41"/>
      <c r="AI3" s="41" t="s">
        <v>200</v>
      </c>
      <c r="AJ3" s="41"/>
      <c r="AK3" s="41"/>
      <c r="AL3" s="41"/>
      <c r="AM3" s="41"/>
      <c r="AN3" s="41"/>
      <c r="AO3" s="62"/>
      <c r="AP3" s="41"/>
      <c r="AQ3" s="41"/>
      <c r="AR3" s="29">
        <v>1</v>
      </c>
      <c r="AS3" s="29"/>
      <c r="AT3" s="29"/>
      <c r="AU3" s="29"/>
      <c r="AV3" s="41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 t="s">
        <v>201</v>
      </c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31">
        <v>1</v>
      </c>
      <c r="DP3" s="31">
        <v>0</v>
      </c>
      <c r="DQ3" s="31"/>
      <c r="DR3" s="31"/>
      <c r="DS3" s="31"/>
      <c r="DT3" s="31"/>
      <c r="DU3" s="31"/>
      <c r="DV3" s="31">
        <f>VLOOKUP(GQ3,[2]算分!$A:$B,2,0)</f>
        <v>2</v>
      </c>
      <c r="DW3" s="31">
        <v>1</v>
      </c>
      <c r="DX3" s="31"/>
      <c r="DY3" s="31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>
        <v>1</v>
      </c>
      <c r="GI3" s="29"/>
      <c r="GJ3" s="29"/>
      <c r="GK3" s="29"/>
      <c r="GL3" s="29"/>
      <c r="GM3" s="29">
        <v>1</v>
      </c>
      <c r="GN3" s="29"/>
      <c r="GO3" s="29"/>
      <c r="GP3" s="29">
        <f t="shared" si="0"/>
        <v>8</v>
      </c>
      <c r="GQ3" s="58" t="s">
        <v>202</v>
      </c>
    </row>
    <row r="4" spans="1:199">
      <c r="A4" s="28">
        <v>40</v>
      </c>
      <c r="B4" s="63" t="s">
        <v>204</v>
      </c>
      <c r="C4" s="59">
        <v>3200102568</v>
      </c>
      <c r="D4" s="61" t="s">
        <v>205</v>
      </c>
      <c r="E4" s="28" t="s">
        <v>198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41"/>
      <c r="Y4" s="41" t="s">
        <v>199</v>
      </c>
      <c r="Z4" s="41"/>
      <c r="AA4" s="41">
        <v>1</v>
      </c>
      <c r="AB4" s="41"/>
      <c r="AC4" s="41"/>
      <c r="AD4" s="41">
        <f>VLOOKUP(C4,[1]Sheet1!$A:$B,2,0)</f>
        <v>0</v>
      </c>
      <c r="AE4" s="41"/>
      <c r="AF4" s="41"/>
      <c r="AG4" s="41"/>
      <c r="AH4" s="41"/>
      <c r="AI4" s="41" t="s">
        <v>200</v>
      </c>
      <c r="AJ4" s="41"/>
      <c r="AK4" s="41"/>
      <c r="AL4" s="41"/>
      <c r="AM4" s="41"/>
      <c r="AN4" s="41"/>
      <c r="AO4" s="62"/>
      <c r="AP4" s="41"/>
      <c r="AQ4" s="41"/>
      <c r="AR4" s="29" t="s">
        <v>201</v>
      </c>
      <c r="AS4" s="29"/>
      <c r="AT4" s="29"/>
      <c r="AU4" s="29"/>
      <c r="AV4" s="41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 t="s">
        <v>201</v>
      </c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"/>
      <c r="CK4" s="2"/>
      <c r="CL4" s="2"/>
      <c r="CM4" s="2"/>
      <c r="CN4" s="2"/>
      <c r="CO4" s="2"/>
      <c r="CP4" s="2">
        <v>2</v>
      </c>
      <c r="CQ4" s="2"/>
      <c r="CR4" s="2">
        <v>1</v>
      </c>
      <c r="CS4" s="2">
        <f>VLOOKUP(GQ4,[3]Sheet1!$C:$E,3,0)</f>
        <v>1</v>
      </c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31">
        <v>0</v>
      </c>
      <c r="DP4" s="31">
        <v>0</v>
      </c>
      <c r="DQ4" s="31">
        <v>1</v>
      </c>
      <c r="DR4" s="31"/>
      <c r="DS4" s="31"/>
      <c r="DT4" s="31"/>
      <c r="DU4" s="31"/>
      <c r="DV4" s="31"/>
      <c r="DW4" s="31"/>
      <c r="DX4" s="31"/>
      <c r="DY4" s="31"/>
      <c r="DZ4" s="29"/>
      <c r="EA4" s="29"/>
      <c r="EB4" s="29"/>
      <c r="EC4" s="29"/>
      <c r="ED4" s="29"/>
      <c r="EE4" s="29"/>
      <c r="EF4" s="29"/>
      <c r="EG4" s="29"/>
      <c r="EH4" s="29">
        <v>1</v>
      </c>
      <c r="EI4" s="29"/>
      <c r="EJ4" s="29"/>
      <c r="EK4" s="29"/>
      <c r="EL4" s="29"/>
      <c r="EM4" s="29">
        <v>1</v>
      </c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>
        <v>1</v>
      </c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>
        <v>1</v>
      </c>
      <c r="GI4" s="29"/>
      <c r="GJ4" s="29"/>
      <c r="GK4" s="29"/>
      <c r="GL4" s="29"/>
      <c r="GM4" s="29"/>
      <c r="GN4" s="29"/>
      <c r="GO4" s="29"/>
      <c r="GP4" s="29">
        <f t="shared" si="0"/>
        <v>10</v>
      </c>
      <c r="GQ4" s="58" t="s">
        <v>204</v>
      </c>
    </row>
    <row r="5" customFormat="1" spans="1:199">
      <c r="A5" s="28">
        <v>41</v>
      </c>
      <c r="B5" s="63" t="s">
        <v>206</v>
      </c>
      <c r="C5" s="59">
        <v>3200102867</v>
      </c>
      <c r="D5" s="61" t="s">
        <v>207</v>
      </c>
      <c r="E5" s="28" t="s">
        <v>198</v>
      </c>
      <c r="F5" s="28"/>
      <c r="G5" s="28"/>
      <c r="H5" s="28"/>
      <c r="I5" s="28">
        <v>2</v>
      </c>
      <c r="J5" s="28"/>
      <c r="K5" s="28"/>
      <c r="L5" s="28"/>
      <c r="M5" s="28">
        <v>2</v>
      </c>
      <c r="N5" s="28"/>
      <c r="O5" s="28">
        <v>1</v>
      </c>
      <c r="P5" s="28"/>
      <c r="Q5" s="28">
        <v>3</v>
      </c>
      <c r="R5" s="28"/>
      <c r="S5" s="28"/>
      <c r="T5" s="28"/>
      <c r="U5" s="28"/>
      <c r="V5" s="28"/>
      <c r="W5" s="28"/>
      <c r="X5" s="41"/>
      <c r="Y5" s="41" t="s">
        <v>199</v>
      </c>
      <c r="Z5" s="41"/>
      <c r="AA5" s="41" t="s">
        <v>199</v>
      </c>
      <c r="AB5" s="41"/>
      <c r="AC5" s="41"/>
      <c r="AD5" s="41">
        <f>VLOOKUP(C5,[1]Sheet1!$A:$B,2,0)</f>
        <v>0</v>
      </c>
      <c r="AE5" s="41"/>
      <c r="AF5" s="41"/>
      <c r="AG5" s="41"/>
      <c r="AH5" s="41"/>
      <c r="AI5" s="41" t="s">
        <v>200</v>
      </c>
      <c r="AJ5" s="41"/>
      <c r="AK5" s="41"/>
      <c r="AL5" s="41"/>
      <c r="AM5" s="41"/>
      <c r="AN5" s="41"/>
      <c r="AO5" s="62"/>
      <c r="AP5" s="41"/>
      <c r="AQ5" s="41"/>
      <c r="AR5" s="29" t="s">
        <v>201</v>
      </c>
      <c r="AS5" s="29"/>
      <c r="AT5" s="29"/>
      <c r="AU5" s="29"/>
      <c r="AV5" s="41"/>
      <c r="AW5" s="30"/>
      <c r="AX5" s="30"/>
      <c r="AY5" s="30"/>
      <c r="AZ5" s="29"/>
      <c r="BA5" s="29"/>
      <c r="BB5" s="29"/>
      <c r="BC5" s="29"/>
      <c r="BD5" s="29"/>
      <c r="BE5" s="29"/>
      <c r="BF5" s="29"/>
      <c r="BG5" s="29"/>
      <c r="BH5" s="29"/>
      <c r="BI5" s="29">
        <v>2</v>
      </c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 t="s">
        <v>201</v>
      </c>
      <c r="BX5" s="29"/>
      <c r="BY5" s="29"/>
      <c r="BZ5" s="29"/>
      <c r="CA5" s="29"/>
      <c r="CB5" s="29"/>
      <c r="CC5" s="29"/>
      <c r="CD5" s="29"/>
      <c r="CE5" s="29"/>
      <c r="CF5" s="29">
        <v>1</v>
      </c>
      <c r="CG5" s="29"/>
      <c r="CH5" s="29"/>
      <c r="CI5" s="29">
        <v>1</v>
      </c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31">
        <v>0</v>
      </c>
      <c r="DP5" s="31">
        <v>0</v>
      </c>
      <c r="DQ5" s="31"/>
      <c r="DR5" s="31"/>
      <c r="DS5" s="31"/>
      <c r="DT5" s="31"/>
      <c r="DU5" s="31"/>
      <c r="DV5" s="31"/>
      <c r="DW5" s="31"/>
      <c r="DX5" s="31"/>
      <c r="DY5" s="31"/>
      <c r="DZ5" s="29"/>
      <c r="EA5" s="29"/>
      <c r="EB5" s="29">
        <v>1</v>
      </c>
      <c r="EC5" s="29"/>
      <c r="ED5" s="29"/>
      <c r="EE5" s="29"/>
      <c r="EF5" s="29">
        <v>1</v>
      </c>
      <c r="EG5" s="29"/>
      <c r="EH5" s="29">
        <v>1</v>
      </c>
      <c r="EI5" s="29"/>
      <c r="EJ5" s="29"/>
      <c r="EK5" s="29">
        <v>1</v>
      </c>
      <c r="EL5" s="29"/>
      <c r="EM5" s="29">
        <v>1</v>
      </c>
      <c r="EN5" s="29"/>
      <c r="EO5" s="29"/>
      <c r="EP5" s="29"/>
      <c r="EQ5" s="29"/>
      <c r="ER5" s="29">
        <v>1</v>
      </c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>
        <v>1</v>
      </c>
      <c r="FE5" s="29"/>
      <c r="FF5" s="29">
        <v>1</v>
      </c>
      <c r="FG5" s="29"/>
      <c r="FH5" s="29"/>
      <c r="FI5" s="29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29">
        <v>1</v>
      </c>
      <c r="FZ5" s="29">
        <v>1</v>
      </c>
      <c r="GA5" s="29">
        <v>1</v>
      </c>
      <c r="GB5" s="29"/>
      <c r="GC5" s="29"/>
      <c r="GD5" s="29"/>
      <c r="GE5" s="29"/>
      <c r="GF5" s="29"/>
      <c r="GG5" s="29"/>
      <c r="GH5" s="29">
        <v>1</v>
      </c>
      <c r="GI5" s="29"/>
      <c r="GJ5" s="29"/>
      <c r="GK5" s="29"/>
      <c r="GL5" s="29"/>
      <c r="GM5" s="29"/>
      <c r="GN5" s="29"/>
      <c r="GO5" s="29"/>
      <c r="GP5" s="29">
        <f t="shared" si="0"/>
        <v>24</v>
      </c>
      <c r="GQ5" s="58" t="s">
        <v>208</v>
      </c>
    </row>
    <row r="6" spans="1:199">
      <c r="A6" s="28">
        <v>46</v>
      </c>
      <c r="B6" s="63" t="s">
        <v>209</v>
      </c>
      <c r="C6" s="59">
        <v>3200102528</v>
      </c>
      <c r="D6" s="61" t="s">
        <v>210</v>
      </c>
      <c r="E6" s="28" t="s">
        <v>198</v>
      </c>
      <c r="F6" s="28"/>
      <c r="G6" s="28"/>
      <c r="H6" s="28">
        <v>2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41"/>
      <c r="Y6" s="41" t="s">
        <v>199</v>
      </c>
      <c r="Z6" s="41"/>
      <c r="AA6" s="41" t="s">
        <v>199</v>
      </c>
      <c r="AB6" s="41"/>
      <c r="AC6" s="41"/>
      <c r="AD6" s="41"/>
      <c r="AE6" s="41"/>
      <c r="AF6" s="41"/>
      <c r="AG6" s="41"/>
      <c r="AH6" s="41"/>
      <c r="AI6" s="41" t="s">
        <v>200</v>
      </c>
      <c r="AJ6" s="41"/>
      <c r="AK6" s="41"/>
      <c r="AL6" s="41"/>
      <c r="AM6" s="41"/>
      <c r="AN6" s="41"/>
      <c r="AO6" s="62"/>
      <c r="AP6" s="41">
        <v>0.5</v>
      </c>
      <c r="AQ6" s="41"/>
      <c r="AR6" s="29" t="s">
        <v>201</v>
      </c>
      <c r="AS6" s="29"/>
      <c r="AT6" s="29"/>
      <c r="AU6" s="29"/>
      <c r="AV6" s="41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 t="s">
        <v>201</v>
      </c>
      <c r="BX6" s="29"/>
      <c r="BY6" s="29">
        <v>1</v>
      </c>
      <c r="BZ6" s="29"/>
      <c r="CA6" s="29">
        <v>1</v>
      </c>
      <c r="CB6" s="29">
        <v>1</v>
      </c>
      <c r="CC6" s="29">
        <v>1</v>
      </c>
      <c r="CD6" s="29"/>
      <c r="CE6" s="29"/>
      <c r="CF6" s="29"/>
      <c r="CG6" s="29"/>
      <c r="CH6" s="29"/>
      <c r="CI6" s="29"/>
      <c r="CJ6" s="2"/>
      <c r="CK6" s="2"/>
      <c r="CL6" s="2">
        <v>1</v>
      </c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>
        <f>VLOOKUP(GQ6,[4]日程信息!$A$11:$B$62,2,0)</f>
        <v>1</v>
      </c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31">
        <v>1</v>
      </c>
      <c r="DP6" s="31">
        <v>0</v>
      </c>
      <c r="DQ6" s="31"/>
      <c r="DR6" s="31"/>
      <c r="DS6" s="31"/>
      <c r="DT6" s="31"/>
      <c r="DU6" s="31"/>
      <c r="DV6" s="31"/>
      <c r="DW6" s="31"/>
      <c r="DX6" s="31"/>
      <c r="DY6" s="31"/>
      <c r="DZ6" s="29"/>
      <c r="EA6" s="29"/>
      <c r="EB6" s="29"/>
      <c r="EC6" s="29"/>
      <c r="ED6" s="29"/>
      <c r="EE6" s="29"/>
      <c r="EF6" s="29"/>
      <c r="EG6" s="29">
        <v>1</v>
      </c>
      <c r="EH6" s="29"/>
      <c r="EI6" s="29"/>
      <c r="EJ6" s="29"/>
      <c r="EK6" s="29"/>
      <c r="EL6" s="29"/>
      <c r="EM6" s="29">
        <v>1</v>
      </c>
      <c r="EN6" s="29"/>
      <c r="EO6" s="29"/>
      <c r="EP6" s="29">
        <v>2</v>
      </c>
      <c r="EQ6" s="29"/>
      <c r="ER6" s="29"/>
      <c r="ES6" s="29"/>
      <c r="ET6" s="29"/>
      <c r="EU6" s="29">
        <v>1</v>
      </c>
      <c r="EV6" s="29"/>
      <c r="EW6" s="29"/>
      <c r="EX6" s="29"/>
      <c r="EY6" s="29"/>
      <c r="EZ6" s="29"/>
      <c r="FA6" s="29"/>
      <c r="FB6" s="29"/>
      <c r="FC6" s="29"/>
      <c r="FD6" s="29">
        <v>1</v>
      </c>
      <c r="FE6" s="29"/>
      <c r="FF6" s="29"/>
      <c r="FG6" s="29"/>
      <c r="FH6" s="29">
        <v>1</v>
      </c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>
        <v>1</v>
      </c>
      <c r="GA6" s="29">
        <v>1</v>
      </c>
      <c r="GB6" s="29"/>
      <c r="GC6" s="29"/>
      <c r="GD6" s="29"/>
      <c r="GE6" s="29"/>
      <c r="GF6" s="29"/>
      <c r="GG6" s="29"/>
      <c r="GH6" s="29">
        <v>1</v>
      </c>
      <c r="GI6" s="29"/>
      <c r="GJ6" s="29"/>
      <c r="GK6" s="29"/>
      <c r="GL6" s="29"/>
      <c r="GM6" s="29"/>
      <c r="GN6" s="29"/>
      <c r="GO6" s="29"/>
      <c r="GP6" s="29">
        <f t="shared" si="0"/>
        <v>19.5</v>
      </c>
      <c r="GQ6" s="58" t="s">
        <v>209</v>
      </c>
    </row>
    <row r="7" spans="1:199">
      <c r="A7" s="28">
        <v>147</v>
      </c>
      <c r="B7" s="63" t="s">
        <v>211</v>
      </c>
      <c r="C7" s="59">
        <v>3200105529</v>
      </c>
      <c r="D7" s="61" t="s">
        <v>212</v>
      </c>
      <c r="E7" s="28" t="s">
        <v>198</v>
      </c>
      <c r="F7" s="28"/>
      <c r="G7" s="28"/>
      <c r="H7" s="28">
        <v>2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41"/>
      <c r="Y7" s="41" t="s">
        <v>199</v>
      </c>
      <c r="Z7" s="41"/>
      <c r="AA7" s="41" t="s">
        <v>199</v>
      </c>
      <c r="AB7" s="41"/>
      <c r="AC7" s="41"/>
      <c r="AD7" s="41"/>
      <c r="AE7" s="41"/>
      <c r="AF7" s="41"/>
      <c r="AG7" s="41"/>
      <c r="AH7" s="41"/>
      <c r="AI7" s="41" t="s">
        <v>200</v>
      </c>
      <c r="AJ7" s="41"/>
      <c r="AK7" s="41"/>
      <c r="AL7" s="41"/>
      <c r="AM7" s="41"/>
      <c r="AN7" s="41"/>
      <c r="AO7" s="62"/>
      <c r="AP7" s="41"/>
      <c r="AQ7" s="41"/>
      <c r="AR7" s="29" t="s">
        <v>201</v>
      </c>
      <c r="AS7" s="29"/>
      <c r="AT7" s="29"/>
      <c r="AU7" s="29"/>
      <c r="AV7" s="41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>
        <v>1</v>
      </c>
      <c r="BT7" s="29"/>
      <c r="BU7" s="29"/>
      <c r="BV7" s="29"/>
      <c r="BW7" s="29" t="s">
        <v>201</v>
      </c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31">
        <v>0</v>
      </c>
      <c r="DP7" s="31">
        <v>0</v>
      </c>
      <c r="DQ7" s="31"/>
      <c r="DR7" s="31"/>
      <c r="DS7" s="31"/>
      <c r="DT7" s="31"/>
      <c r="DU7" s="31"/>
      <c r="DV7" s="31"/>
      <c r="DW7" s="31"/>
      <c r="DX7" s="31"/>
      <c r="DY7" s="31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>
        <v>1</v>
      </c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>
        <v>1</v>
      </c>
      <c r="FK7" s="29"/>
      <c r="FL7" s="29"/>
      <c r="FM7" s="29">
        <v>1</v>
      </c>
      <c r="FN7" s="29">
        <v>1</v>
      </c>
      <c r="FO7" s="29">
        <v>1</v>
      </c>
      <c r="FP7" s="29">
        <v>1</v>
      </c>
      <c r="FQ7" s="29"/>
      <c r="FR7" s="29"/>
      <c r="FS7" s="29"/>
      <c r="FT7" s="29">
        <v>1</v>
      </c>
      <c r="FU7" s="29">
        <v>1</v>
      </c>
      <c r="FV7" s="29">
        <v>1</v>
      </c>
      <c r="FW7" s="29"/>
      <c r="FX7" s="29"/>
      <c r="FY7" s="29">
        <v>1</v>
      </c>
      <c r="FZ7" s="29">
        <v>1</v>
      </c>
      <c r="GA7" s="29">
        <v>1</v>
      </c>
      <c r="GB7" s="29"/>
      <c r="GC7" s="29"/>
      <c r="GD7" s="29"/>
      <c r="GE7" s="29"/>
      <c r="GF7" s="29"/>
      <c r="GG7" s="29"/>
      <c r="GH7" s="29">
        <v>1</v>
      </c>
      <c r="GI7" s="29">
        <v>2</v>
      </c>
      <c r="GJ7" s="29">
        <v>1</v>
      </c>
      <c r="GK7" s="29">
        <v>1</v>
      </c>
      <c r="GL7" s="29"/>
      <c r="GM7" s="29"/>
      <c r="GN7" s="29"/>
      <c r="GO7" s="29">
        <v>2</v>
      </c>
      <c r="GP7" s="29">
        <f t="shared" si="0"/>
        <v>22</v>
      </c>
      <c r="GQ7" s="58" t="s">
        <v>211</v>
      </c>
    </row>
  </sheetData>
  <sheetProtection formatCells="0" insertHyperlinks="0" autoFilter="0"/>
  <conditionalFormatting sqref="C1">
    <cfRule type="duplicateValues" dxfId="0" priority="5"/>
  </conditionalFormatting>
  <conditionalFormatting sqref="C2">
    <cfRule type="duplicateValues" dxfId="0" priority="1"/>
  </conditionalFormatting>
  <conditionalFormatting sqref="C5">
    <cfRule type="duplicateValues" dxfId="0" priority="2"/>
  </conditionalFormatting>
  <conditionalFormatting sqref="C3:C4 C6:C7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S12"/>
  <sheetViews>
    <sheetView zoomScale="130" zoomScaleNormal="130" topLeftCell="GA1" workbookViewId="0">
      <pane ySplit="1" topLeftCell="A2" activePane="bottomLeft" state="frozen"/>
      <selection/>
      <selection pane="bottomLeft" activeCell="GM18" sqref="GM18"/>
    </sheetView>
  </sheetViews>
  <sheetFormatPr defaultColWidth="9" defaultRowHeight="13.5"/>
  <cols>
    <col min="1" max="2" width="9" style="12"/>
    <col min="3" max="3" width="14.6666666666667" style="12" customWidth="1"/>
    <col min="4" max="4" width="21.1083333333333" style="12" customWidth="1"/>
    <col min="5" max="5" width="9" style="12" customWidth="1"/>
    <col min="6" max="6" width="17.6666666666667" customWidth="1"/>
    <col min="7" max="8" width="25" customWidth="1"/>
    <col min="9" max="9" width="18" customWidth="1"/>
    <col min="10" max="11" width="25" customWidth="1"/>
    <col min="12" max="18" width="25.8833333333333" customWidth="1"/>
    <col min="19" max="20" width="26.1083333333333" customWidth="1"/>
    <col min="21" max="24" width="9" customWidth="1"/>
    <col min="25" max="30" width="13" customWidth="1"/>
    <col min="31" max="32" width="18.2166666666667" customWidth="1"/>
    <col min="33" max="33" width="29" customWidth="1"/>
    <col min="34" max="34" width="19.8833333333333" customWidth="1"/>
    <col min="35" max="35" width="14.5583333333333" customWidth="1"/>
    <col min="36" max="36" width="20" customWidth="1"/>
    <col min="37" max="39" width="9" customWidth="1"/>
    <col min="40" max="40" width="15.3333333333333" customWidth="1"/>
    <col min="41" max="41" width="9" customWidth="1"/>
    <col min="42" max="50" width="15.3333333333333" customWidth="1"/>
    <col min="51" max="60" width="9" customWidth="1"/>
    <col min="61" max="61" width="19.2166666666667" customWidth="1"/>
    <col min="62" max="80" width="9" customWidth="1"/>
    <col min="81" max="81" width="10.6666666666667" customWidth="1"/>
    <col min="82" max="89" width="9" customWidth="1"/>
    <col min="90" max="98" width="11.8833333333333" customWidth="1"/>
    <col min="121" max="121" width="9" style="42"/>
    <col min="122" max="122" width="9" style="43"/>
    <col min="123" max="123" width="9" style="43" customWidth="1"/>
    <col min="124" max="124" width="9" style="43"/>
    <col min="125" max="131" width="9" style="12"/>
    <col min="138" max="138" width="10.5583333333333"/>
  </cols>
  <sheetData>
    <row r="1" s="11" customFormat="1" ht="121.5" spans="1:201">
      <c r="A1" s="44" t="s">
        <v>0</v>
      </c>
      <c r="B1" s="45" t="s">
        <v>1</v>
      </c>
      <c r="C1" s="45" t="s">
        <v>213</v>
      </c>
      <c r="D1" s="45" t="s">
        <v>214</v>
      </c>
      <c r="E1" s="45" t="s">
        <v>215</v>
      </c>
      <c r="F1" s="13" t="s">
        <v>26</v>
      </c>
      <c r="G1" s="13" t="s">
        <v>216</v>
      </c>
      <c r="H1" s="13" t="s">
        <v>30</v>
      </c>
      <c r="I1" s="13" t="s">
        <v>31</v>
      </c>
      <c r="J1" s="13" t="s">
        <v>32</v>
      </c>
      <c r="K1" s="13" t="s">
        <v>33</v>
      </c>
      <c r="L1" s="21" t="s">
        <v>34</v>
      </c>
      <c r="M1" s="21" t="s">
        <v>217</v>
      </c>
      <c r="N1" s="21" t="s">
        <v>41</v>
      </c>
      <c r="O1" s="21" t="s">
        <v>218</v>
      </c>
      <c r="P1" s="21" t="s">
        <v>44</v>
      </c>
      <c r="Q1" s="21" t="s">
        <v>45</v>
      </c>
      <c r="R1" s="21" t="s">
        <v>46</v>
      </c>
      <c r="S1" s="21" t="s">
        <v>47</v>
      </c>
      <c r="T1" s="21" t="s">
        <v>12</v>
      </c>
      <c r="U1" s="21" t="s">
        <v>50</v>
      </c>
      <c r="V1" s="21" t="s">
        <v>51</v>
      </c>
      <c r="W1" s="21" t="s">
        <v>52</v>
      </c>
      <c r="X1" s="21" t="s">
        <v>53</v>
      </c>
      <c r="Y1" s="21" t="s">
        <v>54</v>
      </c>
      <c r="Z1" s="21" t="s">
        <v>55</v>
      </c>
      <c r="AA1" s="21" t="s">
        <v>56</v>
      </c>
      <c r="AB1" s="20" t="s">
        <v>57</v>
      </c>
      <c r="AC1" s="21" t="s">
        <v>58</v>
      </c>
      <c r="AD1" s="21" t="s">
        <v>59</v>
      </c>
      <c r="AE1" s="18" t="s">
        <v>60</v>
      </c>
      <c r="AF1" s="18" t="s">
        <v>219</v>
      </c>
      <c r="AG1" s="18" t="s">
        <v>62</v>
      </c>
      <c r="AH1" s="18" t="s">
        <v>220</v>
      </c>
      <c r="AI1" s="18" t="s">
        <v>64</v>
      </c>
      <c r="AJ1" s="19" t="s">
        <v>65</v>
      </c>
      <c r="AK1" s="19" t="s">
        <v>70</v>
      </c>
      <c r="AL1" s="19" t="s">
        <v>221</v>
      </c>
      <c r="AM1" s="19" t="s">
        <v>222</v>
      </c>
      <c r="AN1" s="19" t="s">
        <v>223</v>
      </c>
      <c r="AO1" s="19" t="s">
        <v>69</v>
      </c>
      <c r="AP1" s="19" t="s">
        <v>71</v>
      </c>
      <c r="AQ1" s="19" t="s">
        <v>73</v>
      </c>
      <c r="AR1" s="19" t="s">
        <v>224</v>
      </c>
      <c r="AS1" s="19" t="s">
        <v>225</v>
      </c>
      <c r="AT1" s="19" t="s">
        <v>76</v>
      </c>
      <c r="AU1" s="19" t="s">
        <v>226</v>
      </c>
      <c r="AV1" s="19" t="s">
        <v>78</v>
      </c>
      <c r="AW1" s="19" t="s">
        <v>79</v>
      </c>
      <c r="AX1" s="19" t="s">
        <v>80</v>
      </c>
      <c r="AY1" s="19" t="s">
        <v>81</v>
      </c>
      <c r="AZ1" s="20" t="s">
        <v>82</v>
      </c>
      <c r="BA1" s="20" t="s">
        <v>83</v>
      </c>
      <c r="BB1" s="20" t="s">
        <v>84</v>
      </c>
      <c r="BC1" s="20" t="s">
        <v>85</v>
      </c>
      <c r="BD1" s="20" t="s">
        <v>86</v>
      </c>
      <c r="BE1" s="20" t="s">
        <v>87</v>
      </c>
      <c r="BF1" s="20" t="s">
        <v>88</v>
      </c>
      <c r="BG1" s="20" t="s">
        <v>89</v>
      </c>
      <c r="BH1" s="20" t="s">
        <v>90</v>
      </c>
      <c r="BI1" s="20" t="s">
        <v>91</v>
      </c>
      <c r="BJ1" s="20" t="s">
        <v>92</v>
      </c>
      <c r="BK1" s="20" t="s">
        <v>93</v>
      </c>
      <c r="BL1" s="20" t="s">
        <v>94</v>
      </c>
      <c r="BM1" s="20" t="s">
        <v>95</v>
      </c>
      <c r="BN1" s="20" t="s">
        <v>96</v>
      </c>
      <c r="BO1" s="20" t="s">
        <v>97</v>
      </c>
      <c r="BP1" s="20" t="s">
        <v>98</v>
      </c>
      <c r="BQ1" s="20" t="s">
        <v>99</v>
      </c>
      <c r="BR1" s="20" t="s">
        <v>100</v>
      </c>
      <c r="BS1" s="20" t="s">
        <v>101</v>
      </c>
      <c r="BT1" s="20" t="s">
        <v>102</v>
      </c>
      <c r="BU1" s="20" t="s">
        <v>103</v>
      </c>
      <c r="BV1" s="20" t="s">
        <v>44</v>
      </c>
      <c r="BW1" s="20" t="s">
        <v>104</v>
      </c>
      <c r="BX1" s="20" t="s">
        <v>105</v>
      </c>
      <c r="BY1" s="20" t="s">
        <v>106</v>
      </c>
      <c r="BZ1" s="20" t="s">
        <v>107</v>
      </c>
      <c r="CA1" s="20" t="s">
        <v>108</v>
      </c>
      <c r="CB1" s="20" t="s">
        <v>109</v>
      </c>
      <c r="CC1" s="20" t="s">
        <v>110</v>
      </c>
      <c r="CD1" s="20" t="s">
        <v>111</v>
      </c>
      <c r="CE1" s="21" t="s">
        <v>113</v>
      </c>
      <c r="CF1" s="21" t="s">
        <v>114</v>
      </c>
      <c r="CG1" s="21" t="s">
        <v>227</v>
      </c>
      <c r="CH1" s="21" t="s">
        <v>228</v>
      </c>
      <c r="CI1" s="21" t="s">
        <v>120</v>
      </c>
      <c r="CJ1" s="21" t="s">
        <v>122</v>
      </c>
      <c r="CK1" s="21" t="s">
        <v>229</v>
      </c>
      <c r="CL1" s="21" t="s">
        <v>125</v>
      </c>
      <c r="CM1" s="21" t="s">
        <v>230</v>
      </c>
      <c r="CN1" s="21" t="s">
        <v>231</v>
      </c>
      <c r="CO1" s="21" t="s">
        <v>232</v>
      </c>
      <c r="CP1" s="21" t="s">
        <v>233</v>
      </c>
      <c r="CQ1" s="21" t="s">
        <v>234</v>
      </c>
      <c r="CR1" s="21" t="s">
        <v>235</v>
      </c>
      <c r="CS1" s="21" t="s">
        <v>236</v>
      </c>
      <c r="CT1" s="21" t="s">
        <v>126</v>
      </c>
      <c r="CU1" s="21" t="s">
        <v>127</v>
      </c>
      <c r="CV1" s="21" t="s">
        <v>128</v>
      </c>
      <c r="CW1" s="21" t="s">
        <v>129</v>
      </c>
      <c r="CX1" s="21" t="s">
        <v>130</v>
      </c>
      <c r="CY1" s="21" t="s">
        <v>131</v>
      </c>
      <c r="CZ1" s="21" t="s">
        <v>132</v>
      </c>
      <c r="DA1" s="21" t="s">
        <v>134</v>
      </c>
      <c r="DB1" s="21" t="s">
        <v>237</v>
      </c>
      <c r="DC1" s="21" t="s">
        <v>238</v>
      </c>
      <c r="DD1" s="21" t="s">
        <v>239</v>
      </c>
      <c r="DE1" s="21" t="s">
        <v>135</v>
      </c>
      <c r="DF1" s="21" t="s">
        <v>240</v>
      </c>
      <c r="DG1" s="21" t="s">
        <v>136</v>
      </c>
      <c r="DH1" s="21" t="s">
        <v>241</v>
      </c>
      <c r="DI1" s="21" t="s">
        <v>137</v>
      </c>
      <c r="DJ1" s="21" t="s">
        <v>242</v>
      </c>
      <c r="DK1" s="20" t="s">
        <v>243</v>
      </c>
      <c r="DL1" s="20" t="s">
        <v>244</v>
      </c>
      <c r="DM1" s="21" t="s">
        <v>245</v>
      </c>
      <c r="DN1" s="21" t="s">
        <v>246</v>
      </c>
      <c r="DO1" s="21" t="s">
        <v>247</v>
      </c>
      <c r="DP1" s="21" t="s">
        <v>138</v>
      </c>
      <c r="DQ1" s="22" t="s">
        <v>248</v>
      </c>
      <c r="DR1" s="23" t="s">
        <v>249</v>
      </c>
      <c r="DS1" s="23" t="s">
        <v>250</v>
      </c>
      <c r="DT1" s="23" t="s">
        <v>251</v>
      </c>
      <c r="DU1" s="22" t="s">
        <v>252</v>
      </c>
      <c r="DV1" s="23" t="s">
        <v>253</v>
      </c>
      <c r="DW1" s="23" t="s">
        <v>254</v>
      </c>
      <c r="DX1" s="23" t="s">
        <v>255</v>
      </c>
      <c r="DY1" s="24" t="s">
        <v>256</v>
      </c>
      <c r="DZ1" s="24" t="s">
        <v>257</v>
      </c>
      <c r="EA1" s="24" t="s">
        <v>258</v>
      </c>
      <c r="EB1" s="11" t="s">
        <v>259</v>
      </c>
      <c r="EC1" s="11" t="s">
        <v>260</v>
      </c>
      <c r="ED1" s="11" t="s">
        <v>261</v>
      </c>
      <c r="EE1" s="11" t="s">
        <v>262</v>
      </c>
      <c r="EF1" s="25" t="s">
        <v>263</v>
      </c>
      <c r="EG1" s="25" t="s">
        <v>264</v>
      </c>
      <c r="EH1" s="25" t="s">
        <v>140</v>
      </c>
      <c r="EI1" s="25" t="s">
        <v>141</v>
      </c>
      <c r="EJ1" s="25" t="s">
        <v>265</v>
      </c>
      <c r="EK1" s="25" t="s">
        <v>142</v>
      </c>
      <c r="EL1" s="7" t="s">
        <v>143</v>
      </c>
      <c r="EM1" s="7" t="s">
        <v>144</v>
      </c>
      <c r="EN1" s="7" t="s">
        <v>145</v>
      </c>
      <c r="EO1" s="7" t="s">
        <v>146</v>
      </c>
      <c r="EP1" s="4" t="s">
        <v>147</v>
      </c>
      <c r="EQ1" s="4" t="s">
        <v>148</v>
      </c>
      <c r="ER1" s="4" t="s">
        <v>149</v>
      </c>
      <c r="ES1" s="4" t="s">
        <v>150</v>
      </c>
      <c r="ET1" s="4" t="s">
        <v>151</v>
      </c>
      <c r="EU1" s="4" t="s">
        <v>152</v>
      </c>
      <c r="EV1" s="4" t="s">
        <v>153</v>
      </c>
      <c r="EW1" s="9" t="s">
        <v>266</v>
      </c>
      <c r="EX1" s="4" t="s">
        <v>267</v>
      </c>
      <c r="EY1" s="4" t="s">
        <v>268</v>
      </c>
      <c r="EZ1" s="10" t="s">
        <v>155</v>
      </c>
      <c r="FA1" s="4" t="s">
        <v>156</v>
      </c>
      <c r="FB1" s="4" t="s">
        <v>157</v>
      </c>
      <c r="FC1" s="4" t="s">
        <v>158</v>
      </c>
      <c r="FD1" s="4" t="s">
        <v>269</v>
      </c>
      <c r="FE1" s="4" t="s">
        <v>270</v>
      </c>
      <c r="FF1" s="4" t="s">
        <v>159</v>
      </c>
      <c r="FG1" s="4" t="s">
        <v>160</v>
      </c>
      <c r="FH1" s="4" t="s">
        <v>271</v>
      </c>
      <c r="FI1" s="4" t="s">
        <v>161</v>
      </c>
      <c r="FJ1" s="4" t="s">
        <v>162</v>
      </c>
      <c r="FK1" s="4" t="s">
        <v>163</v>
      </c>
      <c r="FL1" s="4" t="s">
        <v>164</v>
      </c>
      <c r="FM1" s="4" t="s">
        <v>165</v>
      </c>
      <c r="FN1" s="4" t="s">
        <v>166</v>
      </c>
      <c r="FO1" s="4" t="s">
        <v>167</v>
      </c>
      <c r="FP1" s="4" t="s">
        <v>168</v>
      </c>
      <c r="FQ1" s="4" t="s">
        <v>169</v>
      </c>
      <c r="FR1" s="4" t="s">
        <v>170</v>
      </c>
      <c r="FS1" s="4" t="s">
        <v>171</v>
      </c>
      <c r="FT1" s="4" t="s">
        <v>172</v>
      </c>
      <c r="FU1" s="4" t="s">
        <v>173</v>
      </c>
      <c r="FV1" s="4" t="s">
        <v>174</v>
      </c>
      <c r="FW1" s="4" t="s">
        <v>175</v>
      </c>
      <c r="FX1" s="4" t="s">
        <v>176</v>
      </c>
      <c r="FY1" s="4" t="s">
        <v>272</v>
      </c>
      <c r="FZ1" s="4" t="s">
        <v>177</v>
      </c>
      <c r="GA1" s="4" t="s">
        <v>178</v>
      </c>
      <c r="GB1" s="4" t="s">
        <v>179</v>
      </c>
      <c r="GC1" s="4" t="s">
        <v>180</v>
      </c>
      <c r="GD1" s="4" t="s">
        <v>181</v>
      </c>
      <c r="GE1" s="4" t="s">
        <v>182</v>
      </c>
      <c r="GF1" s="4" t="s">
        <v>183</v>
      </c>
      <c r="GG1" s="4" t="s">
        <v>184</v>
      </c>
      <c r="GH1" s="4" t="s">
        <v>185</v>
      </c>
      <c r="GI1" s="4" t="s">
        <v>186</v>
      </c>
      <c r="GJ1" s="4" t="s">
        <v>187</v>
      </c>
      <c r="GK1" s="4" t="s">
        <v>188</v>
      </c>
      <c r="GL1" s="4" t="s">
        <v>189</v>
      </c>
      <c r="GM1" s="4" t="s">
        <v>190</v>
      </c>
      <c r="GN1" s="4" t="s">
        <v>191</v>
      </c>
      <c r="GO1" s="4" t="s">
        <v>192</v>
      </c>
      <c r="GP1" s="4" t="s">
        <v>193</v>
      </c>
      <c r="GQ1" s="4" t="s">
        <v>194</v>
      </c>
      <c r="GR1" s="4" t="s">
        <v>195</v>
      </c>
      <c r="GS1" s="4" t="s">
        <v>1</v>
      </c>
    </row>
    <row r="2" spans="1:201">
      <c r="A2" s="46">
        <v>45</v>
      </c>
      <c r="B2" s="47" t="s">
        <v>273</v>
      </c>
      <c r="C2" s="46">
        <v>3210102988</v>
      </c>
      <c r="D2" s="46" t="s">
        <v>274</v>
      </c>
      <c r="E2" s="41" t="s">
        <v>275</v>
      </c>
      <c r="F2" s="41" t="s">
        <v>199</v>
      </c>
      <c r="G2" s="29"/>
      <c r="H2" s="48"/>
      <c r="I2" s="48"/>
      <c r="J2" s="48"/>
      <c r="K2" s="48"/>
      <c r="L2" s="48" t="s">
        <v>200</v>
      </c>
      <c r="M2" s="48"/>
      <c r="N2" s="48"/>
      <c r="O2" s="48">
        <v>1</v>
      </c>
      <c r="P2" s="48"/>
      <c r="Q2" s="48"/>
      <c r="R2" s="48"/>
      <c r="S2" s="48"/>
      <c r="T2" s="48"/>
      <c r="U2" s="48"/>
      <c r="V2" s="48"/>
      <c r="W2" s="48"/>
      <c r="X2" s="48">
        <v>1</v>
      </c>
      <c r="Y2" s="48"/>
      <c r="Z2" s="48"/>
      <c r="AA2" s="48"/>
      <c r="AB2" s="48"/>
      <c r="AC2" s="48"/>
      <c r="AD2" s="48"/>
      <c r="AE2" s="48"/>
      <c r="AF2" s="48">
        <v>0</v>
      </c>
      <c r="AG2" s="48"/>
      <c r="AH2" s="48"/>
      <c r="AI2" s="41"/>
      <c r="AJ2" s="48"/>
      <c r="AK2" s="48"/>
      <c r="AL2" s="48"/>
      <c r="AM2" s="48"/>
      <c r="AN2" s="48"/>
      <c r="AO2" s="48"/>
      <c r="AP2" s="48"/>
      <c r="AQ2" s="48"/>
      <c r="AR2" s="48"/>
      <c r="AS2" s="29"/>
      <c r="AT2" s="29"/>
      <c r="AU2" s="29"/>
      <c r="AV2" s="29"/>
      <c r="AW2" s="29"/>
      <c r="AX2" s="48"/>
      <c r="AY2" s="48"/>
      <c r="AZ2" s="48"/>
      <c r="BA2" s="48"/>
      <c r="BB2" s="48"/>
      <c r="BC2" s="48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>
        <v>1</v>
      </c>
      <c r="DI2" s="41"/>
      <c r="DJ2" s="41"/>
      <c r="DK2" s="41"/>
      <c r="DL2" s="41"/>
      <c r="DM2" s="41"/>
      <c r="DN2" s="41"/>
      <c r="DO2" s="41"/>
      <c r="DP2" s="41"/>
      <c r="DQ2" s="42" t="str">
        <f>IF(ISNA(VLOOKUP(GS2,[7]刘禹骏发起的直播!$F$16:$F$437,2,0)),"",1)</f>
        <v/>
      </c>
      <c r="DR2" s="43" t="str">
        <f>IF(ISNA(VLOOKUP(GS2,[8]日程信息!$A$11:$A$298,2,0)),"",1)</f>
        <v/>
      </c>
      <c r="DS2" s="43" t="str">
        <f>IF(ISNA(VLOOKUP(GS2,[9]视频会议通话详单!$A$7:$A$252,2,0)),"",1)</f>
        <v/>
      </c>
      <c r="DT2" s="43" t="str">
        <f>IF(ISNA(VLOOKUP(GS2,[10]视频会议通话详单!$A$7:$A$115,2,0)),"",1)</f>
        <v/>
      </c>
      <c r="DU2" s="12" t="str">
        <f>IF(ISNA(VLOOKUP(GS2,[11]日程信息!$A$11:$A$35,2,0)),"",1)</f>
        <v/>
      </c>
      <c r="DV2" s="12" t="str">
        <f>IF(ISNA(VLOOKUP(GS2,[12]创新创业宣讲!$E$17:$E$213,2,0)),"",1)</f>
        <v/>
      </c>
      <c r="DW2" s="12" t="str">
        <f>IF(ISNA(VLOOKUP(GS2,[13]日程信息!$A$11:$A$55,2,0)),"",1)</f>
        <v/>
      </c>
      <c r="DX2" s="12" t="str">
        <f>IF(ISNA(VLOOKUP(GS2,[14]日程信息!$A$11:$A$44,2,0)),"",1)</f>
        <v/>
      </c>
      <c r="DY2" s="12" t="str">
        <f>IF(ISNA(VLOOKUP(GS2,[15]日程信息!$A$11:$A$45,2,0)),"",1)</f>
        <v/>
      </c>
      <c r="DZ2" s="12" t="str">
        <f>IF(ISNA(VLOOKUP(GS2,[16]日程信息!$A$11:$A$45,2,0)),"",1)</f>
        <v/>
      </c>
      <c r="EA2" s="12" t="str">
        <f>IF(ISNA(VLOOKUP(GS2,[17]日程信息!$A$11:$A$37,2,0)),"",1)</f>
        <v/>
      </c>
      <c r="EC2">
        <v>1</v>
      </c>
      <c r="ED2">
        <f>VLOOKUP(GS2,[25]Sheet1!$A:$B,2,0)</f>
        <v>2</v>
      </c>
      <c r="EE2" s="12"/>
      <c r="EF2" s="12"/>
      <c r="EG2" s="12"/>
      <c r="EH2" s="12">
        <v>1</v>
      </c>
      <c r="EI2" s="12"/>
      <c r="EJ2" s="12"/>
      <c r="EK2" s="12"/>
      <c r="EL2" s="12"/>
      <c r="EM2" s="12"/>
      <c r="EN2" s="12">
        <v>1</v>
      </c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>
        <v>2</v>
      </c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>
        <v>1</v>
      </c>
      <c r="GK2" s="12"/>
      <c r="GL2" s="12"/>
      <c r="GM2" s="12"/>
      <c r="GN2" s="12"/>
      <c r="GO2" s="12"/>
      <c r="GP2" s="12"/>
      <c r="GQ2" s="12"/>
      <c r="GR2" s="41">
        <f t="shared" ref="GR2:GR12" si="0">SUM(F2:GQ2)</f>
        <v>11</v>
      </c>
      <c r="GS2" s="47" t="s">
        <v>273</v>
      </c>
    </row>
    <row r="3" spans="1:201">
      <c r="A3" s="46">
        <v>66</v>
      </c>
      <c r="B3" s="46" t="s">
        <v>276</v>
      </c>
      <c r="C3" s="46">
        <v>3210106081</v>
      </c>
      <c r="D3" s="46" t="s">
        <v>277</v>
      </c>
      <c r="E3" s="41" t="s">
        <v>275</v>
      </c>
      <c r="F3" s="41" t="s">
        <v>199</v>
      </c>
      <c r="G3" s="29"/>
      <c r="H3" s="48"/>
      <c r="I3" s="48"/>
      <c r="J3" s="48"/>
      <c r="K3" s="48"/>
      <c r="L3" s="48" t="s">
        <v>200</v>
      </c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>
        <v>0</v>
      </c>
      <c r="AG3" s="48"/>
      <c r="AH3" s="48"/>
      <c r="AI3" s="41"/>
      <c r="AJ3" s="48"/>
      <c r="AK3" s="48"/>
      <c r="AL3" s="48"/>
      <c r="AM3" s="48"/>
      <c r="AN3" s="48"/>
      <c r="AO3" s="48"/>
      <c r="AP3" s="48"/>
      <c r="AQ3" s="48"/>
      <c r="AR3" s="48"/>
      <c r="AS3" s="29"/>
      <c r="AT3" s="29"/>
      <c r="AU3" s="29"/>
      <c r="AV3" s="29"/>
      <c r="AW3" s="29"/>
      <c r="AX3" s="48"/>
      <c r="AY3" s="48"/>
      <c r="AZ3" s="48"/>
      <c r="BA3" s="48"/>
      <c r="BB3" s="48"/>
      <c r="BC3" s="48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41"/>
      <c r="CV3" s="41"/>
      <c r="CW3" s="41"/>
      <c r="CX3" s="41"/>
      <c r="CY3" s="41"/>
      <c r="CZ3" s="41"/>
      <c r="DA3" s="41"/>
      <c r="DB3" s="41"/>
      <c r="DC3" s="41">
        <v>1</v>
      </c>
      <c r="DD3" s="41"/>
      <c r="DE3" s="41"/>
      <c r="DF3" s="41"/>
      <c r="DG3" s="41"/>
      <c r="DH3" s="41">
        <v>1</v>
      </c>
      <c r="DI3" s="41"/>
      <c r="DJ3" s="41"/>
      <c r="DK3" s="41"/>
      <c r="DL3" s="41"/>
      <c r="DM3" s="41"/>
      <c r="DN3" s="41"/>
      <c r="DO3" s="41"/>
      <c r="DP3" s="41"/>
      <c r="DQ3" s="42" t="str">
        <f>IF(ISNA(VLOOKUP(GS3,[7]刘禹骏发起的直播!$F$16:$F$437,2,0)),"",1)</f>
        <v/>
      </c>
      <c r="DR3" s="43" t="str">
        <f>IF(ISNA(VLOOKUP(GS3,[8]日程信息!$A$11:$A$298,2,0)),"",1)</f>
        <v/>
      </c>
      <c r="DS3" s="43" t="str">
        <f>IF(ISNA(VLOOKUP(GS3,[9]视频会议通话详单!$A$7:$A$252,2,0)),"",1)</f>
        <v/>
      </c>
      <c r="DT3" s="43" t="str">
        <f>IF(ISNA(VLOOKUP(GS3,[10]视频会议通话详单!$A$7:$A$115,2,0)),"",1)</f>
        <v/>
      </c>
      <c r="DU3" s="12" t="str">
        <f>IF(ISNA(VLOOKUP(GS3,[11]日程信息!$A$11:$A$35,2,0)),"",1)</f>
        <v/>
      </c>
      <c r="DV3" s="12" t="str">
        <f>IF(ISNA(VLOOKUP(GS3,[12]创新创业宣讲!$E$17:$E$213,2,0)),"",1)</f>
        <v/>
      </c>
      <c r="DW3" s="12" t="str">
        <f>IF(ISNA(VLOOKUP(GS3,[13]日程信息!$A$11:$A$55,2,0)),"",1)</f>
        <v/>
      </c>
      <c r="DX3" s="12" t="str">
        <f>IF(ISNA(VLOOKUP(GS3,[14]日程信息!$A$11:$A$44,2,0)),"",1)</f>
        <v/>
      </c>
      <c r="DY3" s="12" t="str">
        <f>IF(ISNA(VLOOKUP(GS3,[15]日程信息!$A$11:$A$45,2,0)),"",1)</f>
        <v/>
      </c>
      <c r="DZ3" s="12" t="str">
        <f>IF(ISNA(VLOOKUP(GS3,[16]日程信息!$A$11:$A$45,2,0)),"",1)</f>
        <v/>
      </c>
      <c r="EA3" s="12" t="str">
        <f>IF(ISNA(VLOOKUP(GS3,[17]日程信息!$A$11:$A$37,2,0)),"",1)</f>
        <v/>
      </c>
      <c r="ED3">
        <f>VLOOKUP(GS3,[25]Sheet1!$A:$B,2,0)</f>
        <v>2</v>
      </c>
      <c r="EE3" s="12"/>
      <c r="EF3" s="12"/>
      <c r="EG3" s="12"/>
      <c r="EH3" s="12">
        <v>1</v>
      </c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>
        <v>1</v>
      </c>
      <c r="FC3" s="12"/>
      <c r="FD3" s="12"/>
      <c r="FE3" s="12"/>
      <c r="FF3" s="12"/>
      <c r="FG3" s="12"/>
      <c r="FH3" s="12">
        <v>1</v>
      </c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>
        <v>1</v>
      </c>
      <c r="GC3" s="12">
        <v>1</v>
      </c>
      <c r="GD3" s="12"/>
      <c r="GE3" s="12"/>
      <c r="GF3" s="12"/>
      <c r="GG3" s="12"/>
      <c r="GH3" s="12"/>
      <c r="GI3" s="12"/>
      <c r="GJ3" s="12">
        <v>1</v>
      </c>
      <c r="GK3" s="12"/>
      <c r="GL3" s="12">
        <v>1</v>
      </c>
      <c r="GM3" s="12"/>
      <c r="GN3" s="12"/>
      <c r="GO3" s="12">
        <v>1</v>
      </c>
      <c r="GP3" s="12">
        <v>1</v>
      </c>
      <c r="GQ3" s="12">
        <v>4</v>
      </c>
      <c r="GR3" s="41">
        <f t="shared" si="0"/>
        <v>17</v>
      </c>
      <c r="GS3" s="46" t="s">
        <v>276</v>
      </c>
    </row>
    <row r="4" spans="1:201">
      <c r="A4" s="46">
        <v>79</v>
      </c>
      <c r="B4" s="46" t="s">
        <v>278</v>
      </c>
      <c r="C4" s="46">
        <v>3210105233</v>
      </c>
      <c r="D4" s="46" t="s">
        <v>277</v>
      </c>
      <c r="E4" s="41" t="s">
        <v>275</v>
      </c>
      <c r="F4" s="41">
        <v>1</v>
      </c>
      <c r="G4" s="29"/>
      <c r="H4" s="48"/>
      <c r="I4" s="48"/>
      <c r="J4" s="48"/>
      <c r="K4" s="48"/>
      <c r="L4" s="48" t="s">
        <v>200</v>
      </c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>
        <v>0</v>
      </c>
      <c r="AG4" s="48"/>
      <c r="AH4" s="48"/>
      <c r="AI4" s="41"/>
      <c r="AJ4" s="48"/>
      <c r="AK4" s="48"/>
      <c r="AL4" s="48"/>
      <c r="AM4" s="48"/>
      <c r="AN4" s="48"/>
      <c r="AO4" s="48"/>
      <c r="AP4" s="48"/>
      <c r="AQ4" s="48"/>
      <c r="AR4" s="48"/>
      <c r="AS4" s="29"/>
      <c r="AT4" s="29"/>
      <c r="AU4" s="29"/>
      <c r="AV4" s="29"/>
      <c r="AW4" s="29"/>
      <c r="AX4" s="48"/>
      <c r="AY4" s="48"/>
      <c r="AZ4" s="48"/>
      <c r="BA4" s="48"/>
      <c r="BB4" s="48"/>
      <c r="BC4" s="48">
        <v>1</v>
      </c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>
        <f>VLOOKUP(GS4,[27]日程信息!$A:$D,4,0)</f>
        <v>1</v>
      </c>
      <c r="CP4" s="2"/>
      <c r="CQ4" s="2"/>
      <c r="CR4" s="2"/>
      <c r="CS4" s="2"/>
      <c r="CT4" s="2"/>
      <c r="CU4" s="41"/>
      <c r="CV4" s="41"/>
      <c r="CW4" s="41"/>
      <c r="CX4" s="41"/>
      <c r="CY4" s="41"/>
      <c r="CZ4" s="41"/>
      <c r="DA4" s="41"/>
      <c r="DB4" s="41"/>
      <c r="DC4" s="41">
        <v>1</v>
      </c>
      <c r="DD4" s="41"/>
      <c r="DE4" s="41"/>
      <c r="DF4" s="41"/>
      <c r="DG4" s="41"/>
      <c r="DH4" s="41">
        <v>1</v>
      </c>
      <c r="DI4" s="41"/>
      <c r="DJ4" s="41"/>
      <c r="DK4" s="41"/>
      <c r="DL4" s="41"/>
      <c r="DM4" s="41"/>
      <c r="DN4" s="41"/>
      <c r="DO4" s="41"/>
      <c r="DP4" s="41"/>
      <c r="DQ4" s="42" t="str">
        <f>IF(ISNA(VLOOKUP(GS4,[7]刘禹骏发起的直播!$F$16:$F$437,2,0)),"",1)</f>
        <v/>
      </c>
      <c r="DR4" s="43">
        <f>IF(ISNA(VLOOKUP(GS4,[8]日程信息!$A$11:$A$298,2,0)),"",1)</f>
        <v>1</v>
      </c>
      <c r="DS4" s="43" t="str">
        <f>IF(ISNA(VLOOKUP(GS4,[9]视频会议通话详单!$A$7:$A$252,2,0)),"",1)</f>
        <v/>
      </c>
      <c r="DT4" s="43" t="str">
        <f>IF(ISNA(VLOOKUP(GS4,[10]视频会议通话详单!$A$7:$A$115,2,0)),"",1)</f>
        <v/>
      </c>
      <c r="DU4" s="12" t="str">
        <f>IF(ISNA(VLOOKUP(GS4,[11]日程信息!$A$11:$A$35,2,0)),"",1)</f>
        <v/>
      </c>
      <c r="DV4" s="12" t="str">
        <f>IF(ISNA(VLOOKUP(GS4,[12]创新创业宣讲!$E$17:$E$213,2,0)),"",1)</f>
        <v/>
      </c>
      <c r="DW4" s="12" t="str">
        <f>IF(ISNA(VLOOKUP(GS4,[13]日程信息!$A$11:$A$55,2,0)),"",1)</f>
        <v/>
      </c>
      <c r="DX4" s="12" t="str">
        <f>IF(ISNA(VLOOKUP(GS4,[14]日程信息!$A$11:$A$44,2,0)),"",1)</f>
        <v/>
      </c>
      <c r="DY4" s="12" t="str">
        <f>IF(ISNA(VLOOKUP(GS4,[15]日程信息!$A$11:$A$45,2,0)),"",1)</f>
        <v/>
      </c>
      <c r="DZ4" s="12" t="str">
        <f>IF(ISNA(VLOOKUP(GS4,[16]日程信息!$A$11:$A$45,2,0)),"",1)</f>
        <v/>
      </c>
      <c r="EA4" s="12" t="str">
        <f>IF(ISNA(VLOOKUP(GS4,[17]日程信息!$A$11:$A$37,2,0)),"",1)</f>
        <v/>
      </c>
      <c r="ED4">
        <f>VLOOKUP(GS4,[25]Sheet1!$A:$B,2,0)</f>
        <v>1</v>
      </c>
      <c r="EE4" s="12"/>
      <c r="EF4" s="12"/>
      <c r="EG4" s="12"/>
      <c r="EH4" s="12"/>
      <c r="EI4" s="12"/>
      <c r="EJ4" s="12"/>
      <c r="EK4" s="12"/>
      <c r="EL4" s="12">
        <v>4</v>
      </c>
      <c r="EM4" s="12"/>
      <c r="EN4" s="12">
        <v>1</v>
      </c>
      <c r="EO4" s="12"/>
      <c r="EP4" s="12"/>
      <c r="EQ4" s="12"/>
      <c r="ER4" s="12"/>
      <c r="ES4" s="12"/>
      <c r="ET4" s="12">
        <v>1</v>
      </c>
      <c r="EU4" s="12"/>
      <c r="EV4" s="12"/>
      <c r="EW4" s="12"/>
      <c r="EX4" s="12"/>
      <c r="EY4" s="12"/>
      <c r="EZ4" s="12">
        <v>1</v>
      </c>
      <c r="FA4" s="12">
        <v>2</v>
      </c>
      <c r="FB4" s="12"/>
      <c r="FC4" s="12"/>
      <c r="FD4" s="12"/>
      <c r="FE4" s="12">
        <v>1</v>
      </c>
      <c r="FF4" s="12"/>
      <c r="FG4" s="12">
        <v>1</v>
      </c>
      <c r="FH4" s="12">
        <v>1</v>
      </c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>
        <v>1</v>
      </c>
      <c r="GK4" s="12"/>
      <c r="GL4" s="12"/>
      <c r="GM4" s="12"/>
      <c r="GN4" s="12"/>
      <c r="GO4" s="12"/>
      <c r="GP4" s="12"/>
      <c r="GQ4" s="12"/>
      <c r="GR4" s="41">
        <f t="shared" si="0"/>
        <v>20</v>
      </c>
      <c r="GS4" s="46" t="s">
        <v>278</v>
      </c>
    </row>
    <row r="5" spans="1:201">
      <c r="A5" s="46">
        <v>100</v>
      </c>
      <c r="B5" s="46" t="s">
        <v>279</v>
      </c>
      <c r="C5" s="46">
        <v>3210104584</v>
      </c>
      <c r="D5" s="46" t="s">
        <v>280</v>
      </c>
      <c r="E5" s="41" t="s">
        <v>275</v>
      </c>
      <c r="F5" s="41" t="s">
        <v>199</v>
      </c>
      <c r="G5" s="29"/>
      <c r="H5" s="48"/>
      <c r="I5" s="48"/>
      <c r="J5" s="48">
        <v>1</v>
      </c>
      <c r="K5" s="48"/>
      <c r="L5" s="48" t="s">
        <v>200</v>
      </c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>
        <v>0</v>
      </c>
      <c r="AG5" s="48"/>
      <c r="AH5" s="48"/>
      <c r="AI5" s="41"/>
      <c r="AJ5" s="48"/>
      <c r="AK5" s="48"/>
      <c r="AL5" s="48"/>
      <c r="AM5" s="48"/>
      <c r="AN5" s="48">
        <v>1</v>
      </c>
      <c r="AO5" s="48"/>
      <c r="AP5" s="48"/>
      <c r="AQ5" s="48"/>
      <c r="AR5" s="48"/>
      <c r="AS5" s="29"/>
      <c r="AT5" s="29"/>
      <c r="AU5" s="29"/>
      <c r="AV5" s="29"/>
      <c r="AW5" s="29"/>
      <c r="AX5" s="48"/>
      <c r="AY5" s="48"/>
      <c r="AZ5" s="48"/>
      <c r="BA5" s="48"/>
      <c r="BB5" s="48"/>
      <c r="BC5" s="48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>
        <v>1</v>
      </c>
      <c r="DI5" s="41"/>
      <c r="DJ5" s="41"/>
      <c r="DK5" s="41"/>
      <c r="DL5" s="41"/>
      <c r="DM5" s="41"/>
      <c r="DN5" s="41"/>
      <c r="DO5" s="41"/>
      <c r="DP5" s="41"/>
      <c r="DQ5" s="42" t="str">
        <f>IF(ISNA(VLOOKUP(GS5,[7]刘禹骏发起的直播!$F$16:$F$437,2,0)),"",1)</f>
        <v/>
      </c>
      <c r="DR5" s="43" t="str">
        <f>IF(ISNA(VLOOKUP(GS5,[8]日程信息!$A$11:$A$298,2,0)),"",1)</f>
        <v/>
      </c>
      <c r="DS5" s="43" t="str">
        <f>IF(ISNA(VLOOKUP(GS5,[9]视频会议通话详单!$A$7:$A$252,2,0)),"",1)</f>
        <v/>
      </c>
      <c r="DT5" s="43" t="str">
        <f>IF(ISNA(VLOOKUP(GS5,[10]视频会议通话详单!$A$7:$A$115,2,0)),"",1)</f>
        <v/>
      </c>
      <c r="DU5" s="12" t="str">
        <f>IF(ISNA(VLOOKUP(GS5,[11]日程信息!$A$11:$A$35,2,0)),"",1)</f>
        <v/>
      </c>
      <c r="DV5" s="12">
        <f>IF(ISNA(VLOOKUP(GS5,[12]创新创业宣讲!$E$17:$E$213,2,0)),"",1)</f>
        <v>1</v>
      </c>
      <c r="DW5" s="12" t="str">
        <f>IF(ISNA(VLOOKUP(GS5,[13]日程信息!$A$11:$A$55,2,0)),"",1)</f>
        <v/>
      </c>
      <c r="DX5" s="12" t="str">
        <f>IF(ISNA(VLOOKUP(GS5,[14]日程信息!$A$11:$A$44,2,0)),"",1)</f>
        <v/>
      </c>
      <c r="DY5" s="12" t="str">
        <f>IF(ISNA(VLOOKUP(GS5,[15]日程信息!$A$11:$A$45,2,0)),"",1)</f>
        <v/>
      </c>
      <c r="DZ5" s="12" t="str">
        <f>IF(ISNA(VLOOKUP(GS5,[16]日程信息!$A$11:$A$45,2,0)),"",1)</f>
        <v/>
      </c>
      <c r="EA5" s="12" t="str">
        <f>IF(ISNA(VLOOKUP(GS5,[17]日程信息!$A$11:$A$37,2,0)),"",1)</f>
        <v/>
      </c>
      <c r="ED5">
        <f>VLOOKUP(GS5,[25]Sheet1!$A:$B,2,0)</f>
        <v>3</v>
      </c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>
        <v>1</v>
      </c>
      <c r="GC5" s="12">
        <v>1</v>
      </c>
      <c r="GD5" s="12"/>
      <c r="GE5" s="12"/>
      <c r="GF5" s="12"/>
      <c r="GG5" s="12"/>
      <c r="GH5" s="12"/>
      <c r="GI5" s="12"/>
      <c r="GJ5" s="12">
        <v>1</v>
      </c>
      <c r="GK5" s="12"/>
      <c r="GL5" s="12"/>
      <c r="GM5" s="12"/>
      <c r="GN5" s="12"/>
      <c r="GO5" s="12"/>
      <c r="GP5" s="12"/>
      <c r="GQ5" s="12"/>
      <c r="GR5" s="41">
        <f t="shared" si="0"/>
        <v>10</v>
      </c>
      <c r="GS5" s="46" t="s">
        <v>279</v>
      </c>
    </row>
    <row r="6" spans="1:201">
      <c r="A6" s="46">
        <v>107</v>
      </c>
      <c r="B6" s="46" t="s">
        <v>281</v>
      </c>
      <c r="C6" s="46">
        <v>3210101637</v>
      </c>
      <c r="D6" s="46" t="s">
        <v>280</v>
      </c>
      <c r="E6" s="41" t="s">
        <v>275</v>
      </c>
      <c r="F6" s="41" t="s">
        <v>199</v>
      </c>
      <c r="G6" s="29"/>
      <c r="H6" s="48"/>
      <c r="I6" s="48"/>
      <c r="J6" s="48"/>
      <c r="K6" s="48"/>
      <c r="L6" s="48" t="s">
        <v>200</v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>
        <v>1</v>
      </c>
      <c r="AG6" s="48"/>
      <c r="AH6" s="48"/>
      <c r="AI6" s="41"/>
      <c r="AJ6" s="48"/>
      <c r="AK6" s="48"/>
      <c r="AL6" s="48"/>
      <c r="AM6" s="48">
        <v>1</v>
      </c>
      <c r="AN6" s="48"/>
      <c r="AO6" s="48"/>
      <c r="AP6" s="48"/>
      <c r="AQ6" s="48"/>
      <c r="AR6" s="48"/>
      <c r="AS6" s="29"/>
      <c r="AT6" s="29"/>
      <c r="AU6" s="29"/>
      <c r="AV6" s="29">
        <v>1</v>
      </c>
      <c r="AW6" s="29"/>
      <c r="AX6" s="48"/>
      <c r="AY6" s="48"/>
      <c r="AZ6" s="48"/>
      <c r="BA6" s="48"/>
      <c r="BB6" s="48"/>
      <c r="BC6" s="48">
        <v>1</v>
      </c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>
        <v>1</v>
      </c>
      <c r="CL6" s="2"/>
      <c r="CM6" s="2"/>
      <c r="CN6" s="2"/>
      <c r="CO6" s="2"/>
      <c r="CP6" s="2"/>
      <c r="CQ6" s="2"/>
      <c r="CR6" s="2"/>
      <c r="CS6" s="2"/>
      <c r="CT6" s="2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2" t="str">
        <f>IF(ISNA(VLOOKUP(GS6,[7]刘禹骏发起的直播!$F$16:$F$437,2,0)),"",1)</f>
        <v/>
      </c>
      <c r="DR6" s="43" t="str">
        <f>IF(ISNA(VLOOKUP(GS6,[8]日程信息!$A$11:$A$298,2,0)),"",1)</f>
        <v/>
      </c>
      <c r="DS6" s="43" t="str">
        <f>IF(ISNA(VLOOKUP(GS6,[9]视频会议通话详单!$A$7:$A$252,2,0)),"",1)</f>
        <v/>
      </c>
      <c r="DT6" s="43" t="str">
        <f>IF(ISNA(VLOOKUP(GS6,[10]视频会议通话详单!$A$7:$A$115,2,0)),"",1)</f>
        <v/>
      </c>
      <c r="DU6" s="12" t="str">
        <f>IF(ISNA(VLOOKUP(GS6,[11]日程信息!$A$11:$A$35,2,0)),"",1)</f>
        <v/>
      </c>
      <c r="DV6" s="12">
        <f>IF(ISNA(VLOOKUP(GS6,[12]创新创业宣讲!$E$17:$E$213,2,0)),"",1)</f>
        <v>1</v>
      </c>
      <c r="DW6" s="12" t="str">
        <f>IF(ISNA(VLOOKUP(GS6,[13]日程信息!$A$11:$A$55,2,0)),"",1)</f>
        <v/>
      </c>
      <c r="DX6" s="12" t="str">
        <f>IF(ISNA(VLOOKUP(GS6,[14]日程信息!$A$11:$A$44,2,0)),"",1)</f>
        <v/>
      </c>
      <c r="DY6" s="12" t="str">
        <f>IF(ISNA(VLOOKUP(GS6,[15]日程信息!$A$11:$A$45,2,0)),"",1)</f>
        <v/>
      </c>
      <c r="DZ6" s="12" t="str">
        <f>IF(ISNA(VLOOKUP(GS6,[16]日程信息!$A$11:$A$45,2,0)),"",1)</f>
        <v/>
      </c>
      <c r="EA6" s="12" t="str">
        <f>IF(ISNA(VLOOKUP(GS6,[17]日程信息!$A$11:$A$37,2,0)),"",1)</f>
        <v/>
      </c>
      <c r="ED6">
        <f>VLOOKUP(GS6,[25]Sheet1!$A:$B,2,0)</f>
        <v>3</v>
      </c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>
        <v>1</v>
      </c>
      <c r="FQ6" s="12"/>
      <c r="FR6" s="12"/>
      <c r="FS6" s="12"/>
      <c r="FT6" s="12"/>
      <c r="FU6" s="12">
        <v>1</v>
      </c>
      <c r="FV6" s="12">
        <v>1</v>
      </c>
      <c r="FW6" s="12">
        <v>1</v>
      </c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>
        <v>1</v>
      </c>
      <c r="GK6" s="12"/>
      <c r="GL6" s="12"/>
      <c r="GM6" s="12"/>
      <c r="GN6" s="12"/>
      <c r="GO6" s="12"/>
      <c r="GP6" s="12"/>
      <c r="GQ6" s="12"/>
      <c r="GR6" s="41">
        <f t="shared" si="0"/>
        <v>14</v>
      </c>
      <c r="GS6" s="46" t="s">
        <v>281</v>
      </c>
    </row>
    <row r="7" spans="1:201">
      <c r="A7" s="46">
        <v>110</v>
      </c>
      <c r="B7" s="46" t="s">
        <v>282</v>
      </c>
      <c r="C7" s="46" t="s">
        <v>283</v>
      </c>
      <c r="D7" s="46" t="s">
        <v>284</v>
      </c>
      <c r="E7" s="41" t="s">
        <v>275</v>
      </c>
      <c r="F7" s="41"/>
      <c r="G7" s="29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1"/>
      <c r="AJ7" s="48"/>
      <c r="AK7" s="48"/>
      <c r="AL7" s="48"/>
      <c r="AM7" s="48"/>
      <c r="AN7" s="48"/>
      <c r="AO7" s="48"/>
      <c r="AP7" s="48"/>
      <c r="AQ7" s="48"/>
      <c r="AR7" s="48"/>
      <c r="AS7" s="29"/>
      <c r="AT7" s="29"/>
      <c r="AU7" s="29"/>
      <c r="AV7" s="29"/>
      <c r="AW7" s="29"/>
      <c r="AX7" s="48"/>
      <c r="AY7" s="48"/>
      <c r="AZ7" s="48"/>
      <c r="BA7" s="48"/>
      <c r="BB7" s="48"/>
      <c r="BC7" s="48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>
        <v>14</v>
      </c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>
        <v>6</v>
      </c>
      <c r="GR7" s="41">
        <f t="shared" si="0"/>
        <v>20</v>
      </c>
      <c r="GS7" s="46" t="s">
        <v>282</v>
      </c>
    </row>
    <row r="8" spans="1:201">
      <c r="A8" s="46">
        <v>111</v>
      </c>
      <c r="B8" s="46" t="s">
        <v>285</v>
      </c>
      <c r="C8" s="46" t="s">
        <v>286</v>
      </c>
      <c r="D8" s="46" t="s">
        <v>287</v>
      </c>
      <c r="E8" s="41" t="s">
        <v>275</v>
      </c>
      <c r="F8" s="41" t="s">
        <v>199</v>
      </c>
      <c r="G8" s="29"/>
      <c r="H8" s="48"/>
      <c r="I8" s="48"/>
      <c r="J8" s="48"/>
      <c r="K8" s="48"/>
      <c r="L8" s="48" t="s">
        <v>200</v>
      </c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>
        <v>1</v>
      </c>
      <c r="AF8" s="48">
        <v>0</v>
      </c>
      <c r="AG8" s="48"/>
      <c r="AH8" s="48"/>
      <c r="AI8" s="41"/>
      <c r="AJ8" s="48"/>
      <c r="AK8" s="48"/>
      <c r="AL8" s="48"/>
      <c r="AM8" s="48"/>
      <c r="AN8" s="48"/>
      <c r="AO8" s="48"/>
      <c r="AP8" s="48"/>
      <c r="AQ8" s="48"/>
      <c r="AR8" s="48"/>
      <c r="AS8" s="29"/>
      <c r="AT8" s="29"/>
      <c r="AU8" s="29"/>
      <c r="AV8" s="29"/>
      <c r="AW8" s="29"/>
      <c r="AX8" s="48"/>
      <c r="AY8" s="48"/>
      <c r="AZ8" s="48"/>
      <c r="BA8" s="48"/>
      <c r="BB8" s="48"/>
      <c r="BC8" s="48">
        <v>1</v>
      </c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41"/>
      <c r="CV8" s="41"/>
      <c r="CW8" s="41"/>
      <c r="CX8" s="41"/>
      <c r="CY8" s="41"/>
      <c r="CZ8" s="41"/>
      <c r="DA8" s="41">
        <v>1</v>
      </c>
      <c r="DB8" s="41"/>
      <c r="DC8" s="41"/>
      <c r="DD8" s="41"/>
      <c r="DE8" s="41">
        <v>1</v>
      </c>
      <c r="DF8" s="41">
        <v>1</v>
      </c>
      <c r="DG8" s="41"/>
      <c r="DH8" s="41">
        <v>1</v>
      </c>
      <c r="DI8" s="41"/>
      <c r="DJ8" s="41">
        <v>1</v>
      </c>
      <c r="DK8" s="41"/>
      <c r="DL8" s="41"/>
      <c r="DM8" s="41"/>
      <c r="DN8" s="41"/>
      <c r="DO8" s="41"/>
      <c r="DP8" s="41"/>
      <c r="DQ8" s="42">
        <f>IF(ISNA(VLOOKUP(GS8,[7]刘禹骏发起的直播!$F$16:$F$437,2,0)),"",1)</f>
        <v>1</v>
      </c>
      <c r="DR8" s="43" t="str">
        <f>IF(ISNA(VLOOKUP(GS8,[8]日程信息!$A$11:$A$298,2,0)),"",1)</f>
        <v/>
      </c>
      <c r="DS8" s="43" t="str">
        <f>IF(ISNA(VLOOKUP(GS8,[9]视频会议通话详单!$A$7:$A$252,2,0)),"",1)</f>
        <v/>
      </c>
      <c r="DT8" s="43">
        <f>IF(ISNA(VLOOKUP(GS8,[10]视频会议通话详单!$A$7:$A$115,2,0)),"",1)</f>
        <v>1</v>
      </c>
      <c r="DU8" s="12" t="str">
        <f>IF(ISNA(VLOOKUP(GS8,[11]日程信息!$A$11:$A$35,2,0)),"",1)</f>
        <v/>
      </c>
      <c r="DV8" s="12">
        <f>IF(ISNA(VLOOKUP(GS8,[12]创新创业宣讲!$E$17:$E$213,2,0)),"",1)</f>
        <v>1</v>
      </c>
      <c r="DW8" s="12" t="str">
        <f>IF(ISNA(VLOOKUP(GS8,[13]日程信息!$A$11:$A$55,2,0)),"",1)</f>
        <v/>
      </c>
      <c r="DX8" s="12" t="str">
        <f>IF(ISNA(VLOOKUP(GS8,[14]日程信息!$A$11:$A$44,2,0)),"",1)</f>
        <v/>
      </c>
      <c r="DY8" s="12" t="str">
        <f>IF(ISNA(VLOOKUP(GS8,[15]日程信息!$A$11:$A$45,2,0)),"",1)</f>
        <v/>
      </c>
      <c r="DZ8" s="12" t="str">
        <f>IF(ISNA(VLOOKUP(GS8,[16]日程信息!$A$11:$A$45,2,0)),"",1)</f>
        <v/>
      </c>
      <c r="EA8" s="12" t="str">
        <f>IF(ISNA(VLOOKUP(GS8,[17]日程信息!$A$11:$A$37,2,0)),"",1)</f>
        <v/>
      </c>
      <c r="EE8" s="12"/>
      <c r="EF8" s="12"/>
      <c r="EG8" s="12"/>
      <c r="EH8" s="12">
        <v>1</v>
      </c>
      <c r="EI8" s="12"/>
      <c r="EJ8" s="12"/>
      <c r="EK8" s="12"/>
      <c r="EL8" s="12">
        <v>4</v>
      </c>
      <c r="EM8" s="12"/>
      <c r="EN8" s="12"/>
      <c r="EO8" s="12"/>
      <c r="EP8" s="12"/>
      <c r="EQ8" s="12">
        <v>1</v>
      </c>
      <c r="ER8" s="12"/>
      <c r="ES8" s="12"/>
      <c r="ET8" s="12"/>
      <c r="EU8" s="12"/>
      <c r="EV8" s="12"/>
      <c r="EW8" s="12"/>
      <c r="EX8" s="12"/>
      <c r="EY8" s="12"/>
      <c r="EZ8" s="12"/>
      <c r="FA8" s="12">
        <v>2</v>
      </c>
      <c r="FB8" s="12">
        <v>1</v>
      </c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>
        <v>1</v>
      </c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>
        <v>1</v>
      </c>
      <c r="GC8" s="12">
        <v>1</v>
      </c>
      <c r="GD8" s="12"/>
      <c r="GE8" s="12"/>
      <c r="GF8" s="12"/>
      <c r="GG8" s="12"/>
      <c r="GH8" s="12"/>
      <c r="GI8" s="12"/>
      <c r="GJ8" s="12">
        <v>1</v>
      </c>
      <c r="GK8" s="12"/>
      <c r="GL8" s="12"/>
      <c r="GM8" s="12"/>
      <c r="GN8" s="12"/>
      <c r="GO8" s="12"/>
      <c r="GP8" s="12"/>
      <c r="GQ8" s="12"/>
      <c r="GR8" s="41">
        <f t="shared" si="0"/>
        <v>23</v>
      </c>
      <c r="GS8" s="46" t="s">
        <v>285</v>
      </c>
    </row>
    <row r="9" spans="1:201">
      <c r="A9" s="46">
        <v>112</v>
      </c>
      <c r="B9" s="46" t="s">
        <v>288</v>
      </c>
      <c r="C9" s="46" t="s">
        <v>289</v>
      </c>
      <c r="D9" s="46" t="s">
        <v>287</v>
      </c>
      <c r="E9" s="41" t="s">
        <v>275</v>
      </c>
      <c r="F9" s="41" t="s">
        <v>199</v>
      </c>
      <c r="G9" s="29"/>
      <c r="H9" s="48"/>
      <c r="I9" s="48"/>
      <c r="J9" s="48"/>
      <c r="K9" s="48"/>
      <c r="L9" s="48" t="s">
        <v>200</v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>
        <v>0</v>
      </c>
      <c r="AG9" s="48"/>
      <c r="AH9" s="48"/>
      <c r="AI9" s="41"/>
      <c r="AJ9" s="48"/>
      <c r="AK9" s="48"/>
      <c r="AL9" s="48"/>
      <c r="AM9" s="48"/>
      <c r="AN9" s="48"/>
      <c r="AO9" s="48"/>
      <c r="AP9" s="48"/>
      <c r="AQ9" s="48"/>
      <c r="AR9" s="48"/>
      <c r="AS9" s="29"/>
      <c r="AT9" s="29"/>
      <c r="AU9" s="29"/>
      <c r="AV9" s="29"/>
      <c r="AW9" s="29"/>
      <c r="AX9" s="48"/>
      <c r="AY9" s="48"/>
      <c r="AZ9" s="48"/>
      <c r="BA9" s="48"/>
      <c r="BB9" s="48"/>
      <c r="BC9" s="48">
        <v>1</v>
      </c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41"/>
      <c r="CV9" s="41"/>
      <c r="CW9" s="41"/>
      <c r="CX9" s="41"/>
      <c r="CY9" s="41"/>
      <c r="CZ9" s="41"/>
      <c r="DA9" s="41"/>
      <c r="DB9" s="41"/>
      <c r="DC9" s="41"/>
      <c r="DD9" s="41">
        <v>1</v>
      </c>
      <c r="DE9" s="41"/>
      <c r="DF9" s="41">
        <v>1</v>
      </c>
      <c r="DG9" s="41"/>
      <c r="DH9" s="41">
        <v>1</v>
      </c>
      <c r="DI9" s="41"/>
      <c r="DJ9" s="41"/>
      <c r="DK9" s="41"/>
      <c r="DL9" s="41"/>
      <c r="DM9" s="41"/>
      <c r="DN9" s="41"/>
      <c r="DO9" s="41"/>
      <c r="DP9" s="41"/>
      <c r="DQ9" s="42" t="str">
        <f>IF(ISNA(VLOOKUP(GS9,[7]刘禹骏发起的直播!$F$16:$F$437,2,0)),"",1)</f>
        <v/>
      </c>
      <c r="DR9" s="43" t="str">
        <f>IF(ISNA(VLOOKUP(GS9,[8]日程信息!$A$11:$A$298,2,0)),"",1)</f>
        <v/>
      </c>
      <c r="DS9" s="43" t="str">
        <f>IF(ISNA(VLOOKUP(GS9,[9]视频会议通话详单!$A$7:$A$252,2,0)),"",1)</f>
        <v/>
      </c>
      <c r="DT9" s="43" t="str">
        <f>IF(ISNA(VLOOKUP(GS9,[10]视频会议通话详单!$A$7:$A$115,2,0)),"",1)</f>
        <v/>
      </c>
      <c r="DU9" s="12" t="str">
        <f>IF(ISNA(VLOOKUP(GS9,[11]日程信息!$A$11:$A$35,2,0)),"",1)</f>
        <v/>
      </c>
      <c r="DV9" s="12">
        <f>IF(ISNA(VLOOKUP(GS9,[12]创新创业宣讲!$E$17:$E$213,2,0)),"",1)</f>
        <v>1</v>
      </c>
      <c r="DW9" s="12" t="str">
        <f>IF(ISNA(VLOOKUP(GS9,[13]日程信息!$A$11:$A$55,2,0)),"",1)</f>
        <v/>
      </c>
      <c r="DX9" s="12" t="str">
        <f>IF(ISNA(VLOOKUP(GS9,[14]日程信息!$A$11:$A$44,2,0)),"",1)</f>
        <v/>
      </c>
      <c r="DY9" s="12" t="str">
        <f>IF(ISNA(VLOOKUP(GS9,[15]日程信息!$A$11:$A$45,2,0)),"",1)</f>
        <v/>
      </c>
      <c r="DZ9" s="12" t="str">
        <f>IF(ISNA(VLOOKUP(GS9,[16]日程信息!$A$11:$A$45,2,0)),"",1)</f>
        <v/>
      </c>
      <c r="EA9" s="12" t="str">
        <f>IF(ISNA(VLOOKUP(GS9,[17]日程信息!$A$11:$A$37,2,0)),"",1)</f>
        <v/>
      </c>
      <c r="EE9" s="12"/>
      <c r="EF9" s="12"/>
      <c r="EG9" s="12"/>
      <c r="EH9" s="12">
        <v>1</v>
      </c>
      <c r="EI9" s="12"/>
      <c r="EJ9" s="12"/>
      <c r="EK9" s="12"/>
      <c r="EL9" s="12">
        <v>4</v>
      </c>
      <c r="EM9" s="12"/>
      <c r="EN9" s="12"/>
      <c r="EO9" s="12"/>
      <c r="EP9" s="12">
        <v>1</v>
      </c>
      <c r="EQ9" s="12">
        <v>1</v>
      </c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>
        <v>1</v>
      </c>
      <c r="FC9" s="12"/>
      <c r="FD9" s="12">
        <f>VLOOKUP(GS9,[20]日程信息!$A$10:$B$60,2,FALSE)</f>
        <v>1</v>
      </c>
      <c r="FE9" s="12"/>
      <c r="FF9" s="12">
        <v>1</v>
      </c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>
        <v>1</v>
      </c>
      <c r="GC9" s="12">
        <v>1</v>
      </c>
      <c r="GD9" s="12"/>
      <c r="GE9" s="12"/>
      <c r="GF9" s="12"/>
      <c r="GG9" s="12"/>
      <c r="GH9" s="12"/>
      <c r="GI9" s="12"/>
      <c r="GJ9" s="12">
        <v>1</v>
      </c>
      <c r="GK9" s="12"/>
      <c r="GL9" s="12"/>
      <c r="GM9" s="12"/>
      <c r="GN9" s="12"/>
      <c r="GO9" s="12"/>
      <c r="GP9" s="12"/>
      <c r="GQ9" s="12"/>
      <c r="GR9" s="41">
        <f t="shared" si="0"/>
        <v>18</v>
      </c>
      <c r="GS9" s="46" t="s">
        <v>288</v>
      </c>
    </row>
    <row r="10" spans="1:201">
      <c r="A10" s="46">
        <v>133</v>
      </c>
      <c r="B10" s="46" t="s">
        <v>290</v>
      </c>
      <c r="C10" s="46" t="s">
        <v>291</v>
      </c>
      <c r="D10" s="46" t="s">
        <v>292</v>
      </c>
      <c r="E10" s="41" t="s">
        <v>275</v>
      </c>
      <c r="F10" s="41" t="s">
        <v>199</v>
      </c>
      <c r="G10" s="29"/>
      <c r="H10" s="48"/>
      <c r="I10" s="48"/>
      <c r="J10" s="48"/>
      <c r="K10" s="48"/>
      <c r="L10" s="48" t="s">
        <v>200</v>
      </c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1">
        <v>1</v>
      </c>
      <c r="AF10" s="48">
        <v>0</v>
      </c>
      <c r="AG10" s="48"/>
      <c r="AH10" s="48"/>
      <c r="AI10" s="41"/>
      <c r="AJ10" s="48"/>
      <c r="AK10" s="48"/>
      <c r="AL10" s="48"/>
      <c r="AM10" s="48"/>
      <c r="AN10" s="48"/>
      <c r="AO10" s="48"/>
      <c r="AP10" s="48"/>
      <c r="AQ10" s="48"/>
      <c r="AR10" s="48"/>
      <c r="AS10" s="29"/>
      <c r="AT10" s="29"/>
      <c r="AU10" s="29"/>
      <c r="AV10" s="29"/>
      <c r="AW10" s="29"/>
      <c r="AX10" s="48"/>
      <c r="AY10" s="48"/>
      <c r="AZ10" s="48"/>
      <c r="BA10" s="48"/>
      <c r="BB10" s="48"/>
      <c r="BC10" s="48"/>
      <c r="BD10" s="2">
        <v>1</v>
      </c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>
        <f>VLOOKUP(GS10,[21]日程信息!$A$11:$B$27,2,0)</f>
        <v>1</v>
      </c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>
        <v>1</v>
      </c>
      <c r="DI10" s="41"/>
      <c r="DJ10" s="41"/>
      <c r="DK10" s="41"/>
      <c r="DL10" s="41"/>
      <c r="DM10" s="41"/>
      <c r="DN10" s="41"/>
      <c r="DO10" s="41"/>
      <c r="DP10" s="41"/>
      <c r="DQ10" s="42" t="str">
        <f>IF(ISNA(VLOOKUP(GS10,[7]刘禹骏发起的直播!$F$16:$F$437,2,0)),"",1)</f>
        <v/>
      </c>
      <c r="DR10" s="43" t="str">
        <f>IF(ISNA(VLOOKUP(GS10,[8]日程信息!$A$11:$A$298,2,0)),"",1)</f>
        <v/>
      </c>
      <c r="DS10" s="43" t="str">
        <f>IF(ISNA(VLOOKUP(GS10,[9]视频会议通话详单!$A$7:$A$252,2,0)),"",1)</f>
        <v/>
      </c>
      <c r="DT10" s="43" t="str">
        <f>IF(ISNA(VLOOKUP(GS10,[10]视频会议通话详单!$A$7:$A$115,2,0)),"",1)</f>
        <v/>
      </c>
      <c r="DU10" s="12" t="str">
        <f>IF(ISNA(VLOOKUP(GS10,[11]日程信息!$A$11:$A$35,2,0)),"",1)</f>
        <v/>
      </c>
      <c r="DV10" s="12" t="str">
        <f>IF(ISNA(VLOOKUP(GS10,[12]创新创业宣讲!$E$17:$E$213,2,0)),"",1)</f>
        <v/>
      </c>
      <c r="DW10" s="12" t="str">
        <f>IF(ISNA(VLOOKUP(GS10,[13]日程信息!$A$11:$A$55,2,0)),"",1)</f>
        <v/>
      </c>
      <c r="DX10" s="12" t="str">
        <f>IF(ISNA(VLOOKUP(GS10,[14]日程信息!$A$11:$A$44,2,0)),"",1)</f>
        <v/>
      </c>
      <c r="DY10" s="12" t="str">
        <f>IF(ISNA(VLOOKUP(GS10,[15]日程信息!$A$11:$A$45,2,0)),"",1)</f>
        <v/>
      </c>
      <c r="DZ10" s="12" t="str">
        <f>IF(ISNA(VLOOKUP(GS10,[16]日程信息!$A$11:$A$45,2,0)),"",1)</f>
        <v/>
      </c>
      <c r="EA10" s="12" t="str">
        <f>IF(ISNA(VLOOKUP(GS10,[17]日程信息!$A$11:$A$37,2,0)),"",1)</f>
        <v/>
      </c>
      <c r="EB10">
        <f>VLOOKUP(GS10,[26]Sheet1!$B$2:$D$9,3,0)</f>
        <v>1</v>
      </c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>
        <v>1</v>
      </c>
      <c r="EP10" s="12"/>
      <c r="EQ10" s="12">
        <v>1</v>
      </c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>
        <v>1</v>
      </c>
      <c r="FR10" s="12"/>
      <c r="FS10" s="12"/>
      <c r="FT10" s="12">
        <v>1</v>
      </c>
      <c r="FU10" s="12">
        <v>1</v>
      </c>
      <c r="FV10" s="12"/>
      <c r="FW10" s="12"/>
      <c r="FX10" s="12"/>
      <c r="FY10" s="12">
        <v>1</v>
      </c>
      <c r="FZ10" s="12"/>
      <c r="GA10" s="12"/>
      <c r="GB10" s="12">
        <v>1</v>
      </c>
      <c r="GC10" s="12">
        <v>1</v>
      </c>
      <c r="GD10" s="12"/>
      <c r="GE10" s="12">
        <v>1</v>
      </c>
      <c r="GF10" s="12"/>
      <c r="GG10" s="12">
        <v>1</v>
      </c>
      <c r="GH10" s="12">
        <v>1</v>
      </c>
      <c r="GI10" s="12"/>
      <c r="GJ10" s="12">
        <v>1</v>
      </c>
      <c r="GK10" s="12">
        <v>1</v>
      </c>
      <c r="GL10" s="12">
        <v>1</v>
      </c>
      <c r="GM10" s="12">
        <v>1</v>
      </c>
      <c r="GN10" s="12"/>
      <c r="GO10" s="12"/>
      <c r="GP10" s="12"/>
      <c r="GQ10" s="12">
        <v>2</v>
      </c>
      <c r="GR10" s="41">
        <f t="shared" si="0"/>
        <v>22</v>
      </c>
      <c r="GS10" s="46" t="s">
        <v>290</v>
      </c>
    </row>
    <row r="11" spans="1:201">
      <c r="A11" s="46">
        <v>140</v>
      </c>
      <c r="B11" s="46" t="s">
        <v>293</v>
      </c>
      <c r="C11" s="46" t="s">
        <v>294</v>
      </c>
      <c r="D11" s="46" t="s">
        <v>295</v>
      </c>
      <c r="E11" s="41" t="s">
        <v>275</v>
      </c>
      <c r="F11" s="41" t="s">
        <v>199</v>
      </c>
      <c r="G11" s="29"/>
      <c r="H11" s="48"/>
      <c r="I11" s="48"/>
      <c r="J11" s="48"/>
      <c r="K11" s="48"/>
      <c r="L11" s="48" t="s">
        <v>200</v>
      </c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>
        <v>1</v>
      </c>
      <c r="AF11" s="48">
        <v>0</v>
      </c>
      <c r="AG11" s="48"/>
      <c r="AH11" s="48"/>
      <c r="AI11" s="41"/>
      <c r="AJ11" s="48"/>
      <c r="AK11" s="48"/>
      <c r="AL11" s="48"/>
      <c r="AM11" s="48"/>
      <c r="AN11" s="48"/>
      <c r="AO11" s="48"/>
      <c r="AP11" s="48"/>
      <c r="AQ11" s="48"/>
      <c r="AR11" s="48"/>
      <c r="AS11" s="29"/>
      <c r="AT11" s="29"/>
      <c r="AU11" s="29">
        <v>1</v>
      </c>
      <c r="AV11" s="29">
        <v>1</v>
      </c>
      <c r="AW11" s="29"/>
      <c r="AX11" s="48">
        <v>1</v>
      </c>
      <c r="AY11" s="48"/>
      <c r="AZ11" s="48"/>
      <c r="BA11" s="48"/>
      <c r="BB11" s="48"/>
      <c r="BC11" s="48"/>
      <c r="BD11" s="2"/>
      <c r="BE11" s="2"/>
      <c r="BF11" s="2"/>
      <c r="BG11" s="2">
        <v>2</v>
      </c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>
        <f>VLOOKUP(GS11,[6]Sheet1!$G:$I,3,0)</f>
        <v>1</v>
      </c>
      <c r="CQ11" s="2"/>
      <c r="CR11" s="2"/>
      <c r="CS11" s="2"/>
      <c r="CT11" s="2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>
        <v>1</v>
      </c>
      <c r="DI11" s="41"/>
      <c r="DJ11" s="41"/>
      <c r="DK11" s="41"/>
      <c r="DL11" s="41"/>
      <c r="DM11" s="41"/>
      <c r="DN11" s="41"/>
      <c r="DO11" s="41"/>
      <c r="DP11" s="41"/>
      <c r="DQ11" s="42" t="str">
        <f>IF(ISNA(VLOOKUP(GS11,[7]刘禹骏发起的直播!$F$16:$F$437,2,0)),"",1)</f>
        <v/>
      </c>
      <c r="DR11" s="43" t="str">
        <f>IF(ISNA(VLOOKUP(GS11,[8]日程信息!$A$11:$A$298,2,0)),"",1)</f>
        <v/>
      </c>
      <c r="DS11" s="43" t="str">
        <f>IF(ISNA(VLOOKUP(GS11,[9]视频会议通话详单!$A$7:$A$252,2,0)),"",1)</f>
        <v/>
      </c>
      <c r="DT11" s="43" t="str">
        <f>IF(ISNA(VLOOKUP(GS11,[10]视频会议通话详单!$A$7:$A$115,2,0)),"",1)</f>
        <v/>
      </c>
      <c r="DU11" s="12" t="str">
        <f>IF(ISNA(VLOOKUP(GS11,[11]日程信息!$A$11:$A$35,2,0)),"",1)</f>
        <v/>
      </c>
      <c r="DV11" s="12" t="str">
        <f>IF(ISNA(VLOOKUP(GS11,[12]创新创业宣讲!$E$17:$E$213,2,0)),"",1)</f>
        <v/>
      </c>
      <c r="DW11" s="12" t="str">
        <f>IF(ISNA(VLOOKUP(GS11,[13]日程信息!$A$11:$A$55,2,0)),"",1)</f>
        <v/>
      </c>
      <c r="DX11" s="12" t="str">
        <f>IF(ISNA(VLOOKUP(GS11,[14]日程信息!$A$11:$A$44,2,0)),"",1)</f>
        <v/>
      </c>
      <c r="DY11" s="12" t="str">
        <f>IF(ISNA(VLOOKUP(GS11,[15]日程信息!$A$11:$A$45,2,0)),"",1)</f>
        <v/>
      </c>
      <c r="DZ11" s="12" t="str">
        <f>IF(ISNA(VLOOKUP(GS11,[16]日程信息!$A$11:$A$45,2,0)),"",1)</f>
        <v/>
      </c>
      <c r="EA11" s="12" t="str">
        <f>IF(ISNA(VLOOKUP(GS11,[17]日程信息!$A$11:$A$37,2,0)),"",1)</f>
        <v/>
      </c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>
        <v>1</v>
      </c>
      <c r="GH11" s="12"/>
      <c r="GI11" s="12"/>
      <c r="GJ11" s="12">
        <v>1</v>
      </c>
      <c r="GK11" s="12">
        <v>1</v>
      </c>
      <c r="GL11" s="12">
        <v>1</v>
      </c>
      <c r="GM11" s="12">
        <v>1</v>
      </c>
      <c r="GN11" s="12">
        <v>1</v>
      </c>
      <c r="GO11" s="12">
        <v>1</v>
      </c>
      <c r="GP11" s="12"/>
      <c r="GQ11" s="12">
        <v>4</v>
      </c>
      <c r="GR11" s="41">
        <f t="shared" si="0"/>
        <v>19</v>
      </c>
      <c r="GS11" s="46" t="s">
        <v>293</v>
      </c>
    </row>
    <row r="12" spans="1:201">
      <c r="A12" s="46">
        <v>146</v>
      </c>
      <c r="B12" s="46" t="s">
        <v>296</v>
      </c>
      <c r="C12" s="46" t="s">
        <v>297</v>
      </c>
      <c r="D12" s="46" t="s">
        <v>295</v>
      </c>
      <c r="E12" s="41" t="s">
        <v>275</v>
      </c>
      <c r="F12" s="41" t="s">
        <v>199</v>
      </c>
      <c r="G12" s="29"/>
      <c r="H12" s="48"/>
      <c r="I12" s="48"/>
      <c r="J12" s="48"/>
      <c r="K12" s="48"/>
      <c r="L12" s="48" t="s">
        <v>200</v>
      </c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>
        <v>0</v>
      </c>
      <c r="AG12" s="48"/>
      <c r="AH12" s="48"/>
      <c r="AI12" s="41">
        <v>1</v>
      </c>
      <c r="AJ12" s="48"/>
      <c r="AK12" s="48"/>
      <c r="AL12" s="48"/>
      <c r="AM12" s="48"/>
      <c r="AN12" s="48"/>
      <c r="AO12" s="48"/>
      <c r="AP12" s="48"/>
      <c r="AQ12" s="48"/>
      <c r="AR12" s="48"/>
      <c r="AS12" s="29"/>
      <c r="AT12" s="29"/>
      <c r="AU12" s="29"/>
      <c r="AV12" s="29"/>
      <c r="AW12" s="29"/>
      <c r="AX12" s="48">
        <v>1</v>
      </c>
      <c r="AY12" s="48"/>
      <c r="AZ12" s="48"/>
      <c r="BA12" s="48"/>
      <c r="BB12" s="48"/>
      <c r="BC12" s="48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>
        <v>1</v>
      </c>
      <c r="DI12" s="41"/>
      <c r="DJ12" s="41"/>
      <c r="DK12" s="41"/>
      <c r="DL12" s="41"/>
      <c r="DM12" s="41"/>
      <c r="DN12" s="41"/>
      <c r="DO12" s="41"/>
      <c r="DP12" s="41"/>
      <c r="DQ12" s="42" t="str">
        <f>IF(ISNA(VLOOKUP(GS12,[7]刘禹骏发起的直播!$F$16:$F$437,2,0)),"",1)</f>
        <v/>
      </c>
      <c r="DR12" s="43" t="str">
        <f>IF(ISNA(VLOOKUP(GS12,[8]日程信息!$A$11:$A$298,2,0)),"",1)</f>
        <v/>
      </c>
      <c r="DS12" s="43" t="str">
        <f>IF(ISNA(VLOOKUP(GS12,[9]视频会议通话详单!$A$7:$A$252,2,0)),"",1)</f>
        <v/>
      </c>
      <c r="DT12" s="43" t="str">
        <f>IF(ISNA(VLOOKUP(GS12,[10]视频会议通话详单!$A$7:$A$115,2,0)),"",1)</f>
        <v/>
      </c>
      <c r="DU12" s="12" t="str">
        <f>IF(ISNA(VLOOKUP(GS12,[11]日程信息!$A$11:$A$35,2,0)),"",1)</f>
        <v/>
      </c>
      <c r="DV12" s="12" t="str">
        <f>IF(ISNA(VLOOKUP(GS12,[12]创新创业宣讲!$E$17:$E$213,2,0)),"",1)</f>
        <v/>
      </c>
      <c r="DW12" s="12" t="str">
        <f>IF(ISNA(VLOOKUP(GS12,[13]日程信息!$A$11:$A$55,2,0)),"",1)</f>
        <v/>
      </c>
      <c r="DX12" s="12" t="str">
        <f>IF(ISNA(VLOOKUP(GS12,[14]日程信息!$A$11:$A$44,2,0)),"",1)</f>
        <v/>
      </c>
      <c r="DY12" s="12" t="str">
        <f>IF(ISNA(VLOOKUP(GS12,[15]日程信息!$A$11:$A$45,2,0)),"",1)</f>
        <v/>
      </c>
      <c r="DZ12" s="12" t="str">
        <f>IF(ISNA(VLOOKUP(GS12,[16]日程信息!$A$11:$A$45,2,0)),"",1)</f>
        <v/>
      </c>
      <c r="EA12" s="12" t="str">
        <f>IF(ISNA(VLOOKUP(GS12,[17]日程信息!$A$11:$A$37,2,0)),"",1)</f>
        <v/>
      </c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>
        <v>1</v>
      </c>
      <c r="GK12" s="12">
        <v>2</v>
      </c>
      <c r="GL12" s="12">
        <v>1</v>
      </c>
      <c r="GM12" s="12">
        <v>1</v>
      </c>
      <c r="GN12" s="12">
        <v>1</v>
      </c>
      <c r="GO12" s="12">
        <v>1</v>
      </c>
      <c r="GP12" s="12">
        <v>1</v>
      </c>
      <c r="GQ12" s="12"/>
      <c r="GR12" s="41">
        <f t="shared" si="0"/>
        <v>11</v>
      </c>
      <c r="GS12" s="46" t="s">
        <v>296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C166"/>
  <sheetViews>
    <sheetView zoomScale="115" zoomScaleNormal="115" topLeftCell="EN1" workbookViewId="0">
      <pane ySplit="1" topLeftCell="A2" activePane="bottomLeft" state="frozen"/>
      <selection/>
      <selection pane="bottomLeft" activeCell="FB11" sqref="FB11"/>
    </sheetView>
  </sheetViews>
  <sheetFormatPr defaultColWidth="9" defaultRowHeight="13.5"/>
  <cols>
    <col min="2" max="2" width="9.55833333333333" customWidth="1"/>
    <col min="3" max="3" width="11.6666666666667" customWidth="1"/>
    <col min="4" max="4" width="20.5583333333333" customWidth="1"/>
    <col min="5" max="5" width="9" customWidth="1"/>
    <col min="6" max="6" width="11.6666666666667" customWidth="1"/>
    <col min="7" max="7" width="15.1083333333333" customWidth="1"/>
    <col min="8" max="8" width="16" customWidth="1"/>
    <col min="9" max="13" width="9" customWidth="1"/>
    <col min="14" max="20" width="21.1083333333333" customWidth="1"/>
    <col min="21" max="29" width="9" customWidth="1"/>
    <col min="30" max="30" width="12.2166666666667" customWidth="1"/>
    <col min="31" max="58" width="9" customWidth="1"/>
    <col min="79" max="89" width="9" style="12"/>
    <col min="159" max="159" width="9.55833333333333" customWidth="1"/>
  </cols>
  <sheetData>
    <row r="1" s="11" customFormat="1" ht="121.5" spans="1:159">
      <c r="A1" s="13" t="s">
        <v>0</v>
      </c>
      <c r="B1" s="14" t="s">
        <v>1</v>
      </c>
      <c r="C1" s="15" t="s">
        <v>2</v>
      </c>
      <c r="D1" s="16" t="s">
        <v>3</v>
      </c>
      <c r="E1" s="17" t="s">
        <v>4</v>
      </c>
      <c r="F1" s="18" t="s">
        <v>219</v>
      </c>
      <c r="G1" s="19" t="s">
        <v>62</v>
      </c>
      <c r="H1" s="19" t="s">
        <v>298</v>
      </c>
      <c r="I1" s="19" t="s">
        <v>299</v>
      </c>
      <c r="J1" s="19" t="s">
        <v>65</v>
      </c>
      <c r="K1" s="19" t="s">
        <v>70</v>
      </c>
      <c r="L1" s="19" t="s">
        <v>300</v>
      </c>
      <c r="M1" s="19" t="s">
        <v>69</v>
      </c>
      <c r="N1" s="19" t="s">
        <v>72</v>
      </c>
      <c r="O1" s="19" t="s">
        <v>225</v>
      </c>
      <c r="P1" s="19" t="s">
        <v>76</v>
      </c>
      <c r="Q1" s="19" t="s">
        <v>77</v>
      </c>
      <c r="R1" s="19" t="s">
        <v>78</v>
      </c>
      <c r="S1" s="19" t="s">
        <v>79</v>
      </c>
      <c r="T1" s="19" t="s">
        <v>80</v>
      </c>
      <c r="U1" s="20" t="s">
        <v>82</v>
      </c>
      <c r="V1" s="20" t="s">
        <v>83</v>
      </c>
      <c r="W1" s="20" t="s">
        <v>84</v>
      </c>
      <c r="X1" s="20" t="s">
        <v>85</v>
      </c>
      <c r="Y1" s="21" t="s">
        <v>86</v>
      </c>
      <c r="Z1" s="21" t="s">
        <v>87</v>
      </c>
      <c r="AA1" s="21" t="s">
        <v>88</v>
      </c>
      <c r="AB1" s="21" t="s">
        <v>89</v>
      </c>
      <c r="AC1" s="20" t="s">
        <v>90</v>
      </c>
      <c r="AD1" s="21" t="s">
        <v>91</v>
      </c>
      <c r="AE1" s="21" t="s">
        <v>92</v>
      </c>
      <c r="AF1" s="21" t="s">
        <v>93</v>
      </c>
      <c r="AG1" s="21" t="s">
        <v>94</v>
      </c>
      <c r="AH1" s="21" t="s">
        <v>95</v>
      </c>
      <c r="AI1" s="21" t="s">
        <v>96</v>
      </c>
      <c r="AJ1" s="20" t="s">
        <v>103</v>
      </c>
      <c r="AK1" s="20" t="s">
        <v>44</v>
      </c>
      <c r="AL1" s="20" t="s">
        <v>104</v>
      </c>
      <c r="AM1" s="20" t="s">
        <v>105</v>
      </c>
      <c r="AN1" s="20" t="s">
        <v>106</v>
      </c>
      <c r="AO1" s="20" t="s">
        <v>107</v>
      </c>
      <c r="AP1" s="20" t="s">
        <v>108</v>
      </c>
      <c r="AQ1" s="20" t="s">
        <v>109</v>
      </c>
      <c r="AR1" s="20" t="s">
        <v>110</v>
      </c>
      <c r="AS1" s="20" t="s">
        <v>111</v>
      </c>
      <c r="AT1" s="21" t="s">
        <v>301</v>
      </c>
      <c r="AU1" s="21" t="s">
        <v>113</v>
      </c>
      <c r="AV1" s="20" t="s">
        <v>117</v>
      </c>
      <c r="AW1" s="20" t="s">
        <v>120</v>
      </c>
      <c r="AX1" s="20" t="s">
        <v>229</v>
      </c>
      <c r="AY1" s="20" t="s">
        <v>230</v>
      </c>
      <c r="AZ1" s="20" t="s">
        <v>231</v>
      </c>
      <c r="BA1" s="20" t="s">
        <v>232</v>
      </c>
      <c r="BB1" s="20" t="s">
        <v>233</v>
      </c>
      <c r="BC1" s="20" t="s">
        <v>234</v>
      </c>
      <c r="BD1" s="20" t="s">
        <v>236</v>
      </c>
      <c r="BE1" s="20" t="s">
        <v>302</v>
      </c>
      <c r="BF1" s="20" t="s">
        <v>126</v>
      </c>
      <c r="BG1" s="20" t="s">
        <v>127</v>
      </c>
      <c r="BH1" s="20" t="s">
        <v>128</v>
      </c>
      <c r="BI1" s="20" t="s">
        <v>129</v>
      </c>
      <c r="BJ1" s="20" t="s">
        <v>130</v>
      </c>
      <c r="BK1" s="20" t="s">
        <v>131</v>
      </c>
      <c r="BL1" s="20" t="s">
        <v>132</v>
      </c>
      <c r="BM1" s="20" t="s">
        <v>134</v>
      </c>
      <c r="BN1" s="20" t="s">
        <v>237</v>
      </c>
      <c r="BO1" s="20" t="s">
        <v>238</v>
      </c>
      <c r="BP1" s="20" t="s">
        <v>239</v>
      </c>
      <c r="BQ1" s="20" t="s">
        <v>303</v>
      </c>
      <c r="BR1" s="20" t="s">
        <v>240</v>
      </c>
      <c r="BS1" s="20" t="s">
        <v>136</v>
      </c>
      <c r="BT1" s="20" t="s">
        <v>137</v>
      </c>
      <c r="BU1" s="20" t="s">
        <v>242</v>
      </c>
      <c r="BV1" s="20" t="s">
        <v>243</v>
      </c>
      <c r="BW1" s="20" t="s">
        <v>244</v>
      </c>
      <c r="BX1" s="20" t="s">
        <v>245</v>
      </c>
      <c r="BY1" s="20" t="s">
        <v>246</v>
      </c>
      <c r="BZ1" s="20" t="s">
        <v>138</v>
      </c>
      <c r="CA1" s="22" t="s">
        <v>248</v>
      </c>
      <c r="CB1" s="23" t="s">
        <v>249</v>
      </c>
      <c r="CC1" s="23" t="s">
        <v>250</v>
      </c>
      <c r="CD1" s="23" t="s">
        <v>251</v>
      </c>
      <c r="CE1" s="22" t="s">
        <v>252</v>
      </c>
      <c r="CF1" s="23" t="s">
        <v>253</v>
      </c>
      <c r="CG1" s="23" t="s">
        <v>254</v>
      </c>
      <c r="CH1" s="23" t="s">
        <v>255</v>
      </c>
      <c r="CI1" s="24" t="s">
        <v>256</v>
      </c>
      <c r="CJ1" s="24" t="s">
        <v>257</v>
      </c>
      <c r="CK1" s="24" t="s">
        <v>258</v>
      </c>
      <c r="CL1" s="11" t="s">
        <v>259</v>
      </c>
      <c r="CM1" s="11" t="s">
        <v>260</v>
      </c>
      <c r="CN1" s="25" t="s">
        <v>261</v>
      </c>
      <c r="CO1" s="11" t="s">
        <v>262</v>
      </c>
      <c r="CP1" s="11" t="s">
        <v>140</v>
      </c>
      <c r="CQ1" s="11" t="s">
        <v>141</v>
      </c>
      <c r="CR1" s="11" t="s">
        <v>265</v>
      </c>
      <c r="CS1" s="11" t="s">
        <v>142</v>
      </c>
      <c r="CT1" s="7" t="s">
        <v>143</v>
      </c>
      <c r="CU1" s="7" t="s">
        <v>144</v>
      </c>
      <c r="CV1" s="7" t="s">
        <v>145</v>
      </c>
      <c r="CW1" s="7" t="s">
        <v>146</v>
      </c>
      <c r="CX1" s="4" t="s">
        <v>147</v>
      </c>
      <c r="CY1" s="4" t="s">
        <v>148</v>
      </c>
      <c r="CZ1" s="4" t="s">
        <v>149</v>
      </c>
      <c r="DA1" s="26" t="s">
        <v>150</v>
      </c>
      <c r="DB1" s="10" t="s">
        <v>151</v>
      </c>
      <c r="DC1" s="4" t="s">
        <v>152</v>
      </c>
      <c r="DD1" s="10" t="s">
        <v>153</v>
      </c>
      <c r="DE1" s="10" t="s">
        <v>266</v>
      </c>
      <c r="DF1" s="4" t="s">
        <v>267</v>
      </c>
      <c r="DG1" s="4" t="s">
        <v>268</v>
      </c>
      <c r="DH1" s="10" t="s">
        <v>155</v>
      </c>
      <c r="DI1" s="10" t="s">
        <v>156</v>
      </c>
      <c r="DJ1" s="4" t="s">
        <v>157</v>
      </c>
      <c r="DK1" s="4" t="s">
        <v>158</v>
      </c>
      <c r="DL1" s="4" t="s">
        <v>269</v>
      </c>
      <c r="DM1" s="4" t="s">
        <v>159</v>
      </c>
      <c r="DN1" s="4" t="s">
        <v>160</v>
      </c>
      <c r="DO1" s="4" t="s">
        <v>304</v>
      </c>
      <c r="DP1" s="4" t="s">
        <v>271</v>
      </c>
      <c r="DQ1" s="4" t="s">
        <v>161</v>
      </c>
      <c r="DR1" s="4" t="s">
        <v>162</v>
      </c>
      <c r="DS1" s="4" t="s">
        <v>163</v>
      </c>
      <c r="DT1" s="4" t="s">
        <v>164</v>
      </c>
      <c r="DU1" s="4" t="s">
        <v>165</v>
      </c>
      <c r="DV1" s="4" t="s">
        <v>166</v>
      </c>
      <c r="DW1" s="4" t="s">
        <v>167</v>
      </c>
      <c r="DX1" s="4" t="s">
        <v>168</v>
      </c>
      <c r="DY1" s="4" t="s">
        <v>169</v>
      </c>
      <c r="DZ1" s="4" t="s">
        <v>170</v>
      </c>
      <c r="EA1" s="4" t="s">
        <v>171</v>
      </c>
      <c r="EB1" s="4" t="s">
        <v>172</v>
      </c>
      <c r="EC1" s="4" t="s">
        <v>173</v>
      </c>
      <c r="ED1" s="4" t="s">
        <v>174</v>
      </c>
      <c r="EE1" s="4" t="s">
        <v>175</v>
      </c>
      <c r="EF1" s="4" t="s">
        <v>305</v>
      </c>
      <c r="EG1" s="4" t="s">
        <v>176</v>
      </c>
      <c r="EH1" s="4" t="s">
        <v>272</v>
      </c>
      <c r="EI1" s="4" t="s">
        <v>177</v>
      </c>
      <c r="EJ1" s="4" t="s">
        <v>178</v>
      </c>
      <c r="EK1" s="4" t="s">
        <v>179</v>
      </c>
      <c r="EL1" s="4" t="s">
        <v>180</v>
      </c>
      <c r="EM1" s="4" t="s">
        <v>181</v>
      </c>
      <c r="EN1" s="4" t="s">
        <v>182</v>
      </c>
      <c r="EO1" s="4" t="s">
        <v>183</v>
      </c>
      <c r="EP1" s="4" t="s">
        <v>184</v>
      </c>
      <c r="EQ1" s="4" t="s">
        <v>185</v>
      </c>
      <c r="ER1" s="4" t="s">
        <v>186</v>
      </c>
      <c r="ES1" s="4" t="s">
        <v>187</v>
      </c>
      <c r="ET1" s="4" t="s">
        <v>188</v>
      </c>
      <c r="EU1" s="4" t="s">
        <v>189</v>
      </c>
      <c r="EV1" s="4" t="s">
        <v>190</v>
      </c>
      <c r="EW1" s="4" t="s">
        <v>191</v>
      </c>
      <c r="EX1" s="4" t="s">
        <v>192</v>
      </c>
      <c r="EY1" s="4" t="s">
        <v>193</v>
      </c>
      <c r="EZ1" s="4" t="s">
        <v>194</v>
      </c>
      <c r="FA1" s="4" t="s">
        <v>306</v>
      </c>
      <c r="FB1" s="4" t="s">
        <v>195</v>
      </c>
      <c r="FC1" s="4" t="s">
        <v>1</v>
      </c>
    </row>
    <row r="2" ht="15" spans="1:159">
      <c r="A2">
        <v>1</v>
      </c>
      <c r="B2" s="27" t="s">
        <v>307</v>
      </c>
      <c r="C2" s="27" t="s">
        <v>308</v>
      </c>
      <c r="D2" s="27" t="s">
        <v>309</v>
      </c>
      <c r="E2" s="28" t="s">
        <v>310</v>
      </c>
      <c r="F2" s="29">
        <v>0</v>
      </c>
      <c r="G2" s="29"/>
      <c r="H2" s="29">
        <v>1</v>
      </c>
      <c r="I2" s="29"/>
      <c r="J2" s="29"/>
      <c r="K2" s="29">
        <v>1</v>
      </c>
      <c r="L2" s="29"/>
      <c r="M2" s="30">
        <v>1</v>
      </c>
      <c r="N2" s="30"/>
      <c r="O2" s="29"/>
      <c r="P2" s="29"/>
      <c r="Q2" s="29"/>
      <c r="R2" s="29">
        <v>1</v>
      </c>
      <c r="S2" s="29"/>
      <c r="T2" s="29"/>
      <c r="U2" s="29">
        <v>1</v>
      </c>
      <c r="V2" s="29"/>
      <c r="W2" s="29"/>
      <c r="X2" s="29">
        <v>1</v>
      </c>
      <c r="Y2" s="2"/>
      <c r="Z2" s="2"/>
      <c r="AA2" s="2"/>
      <c r="AB2" s="2"/>
      <c r="AC2" s="31"/>
      <c r="AD2" s="2"/>
      <c r="AE2" s="2"/>
      <c r="AF2" s="2"/>
      <c r="AG2" s="2"/>
      <c r="AH2" s="2"/>
      <c r="AI2" s="2"/>
      <c r="AJ2" s="2"/>
      <c r="AK2" s="2"/>
      <c r="AL2" s="2"/>
      <c r="AM2" s="2"/>
      <c r="AN2" s="2">
        <v>1</v>
      </c>
      <c r="AO2" s="2"/>
      <c r="AP2" s="2"/>
      <c r="AQ2" s="2"/>
      <c r="AR2" s="2"/>
      <c r="AS2" s="2"/>
      <c r="AT2" s="2"/>
      <c r="AU2" s="2"/>
      <c r="AV2" s="2"/>
      <c r="AW2" s="2">
        <v>1</v>
      </c>
      <c r="AX2" s="2"/>
      <c r="AY2" s="2">
        <f>VLOOKUP(FC2,[18]参会明细!$A:$B,2,0)</f>
        <v>1</v>
      </c>
      <c r="AZ2" s="2"/>
      <c r="BA2" s="2"/>
      <c r="BB2" s="2"/>
      <c r="BC2" s="2"/>
      <c r="BD2" s="2">
        <f>VLOOKUP(FC2,[28]日程信息!$A$10:$D$49,4,0)</f>
        <v>1</v>
      </c>
      <c r="BE2" s="2"/>
      <c r="BF2" s="2"/>
      <c r="BG2" s="32"/>
      <c r="BH2" s="32"/>
      <c r="BI2" s="32"/>
      <c r="BJ2" s="32">
        <v>1</v>
      </c>
      <c r="BK2" s="32"/>
      <c r="BL2" s="32"/>
      <c r="BM2" s="32"/>
      <c r="BN2" s="32"/>
      <c r="BO2" s="32">
        <v>1</v>
      </c>
      <c r="BP2" s="32"/>
      <c r="BQ2" s="32"/>
      <c r="BR2" s="32"/>
      <c r="BS2" s="32">
        <v>1</v>
      </c>
      <c r="BT2" s="32"/>
      <c r="BU2" s="32">
        <v>1</v>
      </c>
      <c r="BV2" s="32">
        <v>1</v>
      </c>
      <c r="BW2" s="32"/>
      <c r="BX2" s="32">
        <v>1</v>
      </c>
      <c r="BY2" s="32"/>
      <c r="BZ2" s="32"/>
      <c r="CA2" s="12" t="str">
        <f>IF(ISNA(VLOOKUP(FC2,[7]刘禹骏发起的直播!$F$16:$F$437,2,0)),"",1)</f>
        <v/>
      </c>
      <c r="CB2" s="12" t="str">
        <f>IF(ISNA(VLOOKUP(FC2,[8]日程信息!$A$11:$A$298,2,0)),"",1)</f>
        <v/>
      </c>
      <c r="CC2" s="12">
        <f>IF(ISNA(VLOOKUP(FC2,[9]视频会议通话详单!$A$7:$A$252,2,0)),"",1)</f>
        <v>1</v>
      </c>
      <c r="CD2" s="12" t="str">
        <f>IF(ISNA(VLOOKUP(FC2,[10]视频会议通话详单!$A$7:$A$115,2,0)),"",1)</f>
        <v/>
      </c>
      <c r="CE2" s="12">
        <f>IF(ISNA(VLOOKUP(FC2,[11]日程信息!$A$11:$A$35,2,0)),"",1)</f>
        <v>1</v>
      </c>
      <c r="CF2" s="12" t="str">
        <f>IF(ISNA(VLOOKUP(FC2,[12]创新创业宣讲!$E$17:$E$213,2,0)),"",1)</f>
        <v/>
      </c>
      <c r="CG2" s="12" t="str">
        <f>IF(ISNA(VLOOKUP(FC2,[13]日程信息!$A$11:$A$55,2,0)),"",1)</f>
        <v/>
      </c>
      <c r="CH2" s="12" t="str">
        <f>IF(ISNA(VLOOKUP(FC2,[14]日程信息!$A$11:$A$44,2,0)),"",1)</f>
        <v/>
      </c>
      <c r="CI2" s="12" t="str">
        <f>IF(ISNA(VLOOKUP(FC2,[15]日程信息!$A$11:$A$45,2,0)),"",1)</f>
        <v/>
      </c>
      <c r="CJ2" s="12" t="str">
        <f>IF(ISNA(VLOOKUP(FC2,[16]日程信息!$A$11:$A$45,2,0)),"",1)</f>
        <v/>
      </c>
      <c r="CK2" s="12" t="str">
        <f>IF(ISNA(VLOOKUP(FC2,[17]日程信息!$A$11:$A$37,2,0)),"",1)</f>
        <v/>
      </c>
      <c r="CN2" s="33">
        <f>VLOOKUP(FC2,[31]Sheet3!$D$4:$E$39,2,0)</f>
        <v>3</v>
      </c>
      <c r="CO2" s="34"/>
      <c r="CP2" s="34"/>
      <c r="CQ2" s="34">
        <v>1</v>
      </c>
      <c r="CR2" s="34"/>
      <c r="CS2" s="34"/>
      <c r="CT2" s="34"/>
      <c r="CU2" s="34"/>
      <c r="CV2" s="34"/>
      <c r="CW2" s="34">
        <v>1</v>
      </c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>
        <v>1</v>
      </c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>
        <v>1</v>
      </c>
      <c r="EA2" s="34"/>
      <c r="EB2" s="34">
        <v>1</v>
      </c>
      <c r="EC2" s="34"/>
      <c r="ED2" s="34">
        <v>1</v>
      </c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>
        <v>1</v>
      </c>
      <c r="EQ2" s="34"/>
      <c r="ER2" s="34">
        <v>1</v>
      </c>
      <c r="ES2" s="34"/>
      <c r="ET2" s="34"/>
      <c r="EU2" s="34"/>
      <c r="EV2" s="34"/>
      <c r="EW2" s="34"/>
      <c r="EX2" s="34"/>
      <c r="EY2" s="34"/>
      <c r="EZ2" s="34"/>
      <c r="FA2" s="34">
        <v>2</v>
      </c>
      <c r="FB2" s="32">
        <f>SUM(F2:FA2)</f>
        <v>31</v>
      </c>
      <c r="FC2" s="35" t="s">
        <v>307</v>
      </c>
    </row>
    <row r="3" ht="15" spans="1:159">
      <c r="A3">
        <v>2</v>
      </c>
      <c r="B3" s="27" t="s">
        <v>311</v>
      </c>
      <c r="C3" s="27" t="s">
        <v>312</v>
      </c>
      <c r="D3" s="27" t="s">
        <v>309</v>
      </c>
      <c r="E3" s="28" t="s">
        <v>313</v>
      </c>
      <c r="F3" s="29">
        <v>0</v>
      </c>
      <c r="G3" s="29"/>
      <c r="H3" s="29"/>
      <c r="I3" s="29"/>
      <c r="J3" s="29"/>
      <c r="K3" s="29"/>
      <c r="L3" s="29"/>
      <c r="M3" s="30"/>
      <c r="N3" s="30"/>
      <c r="O3" s="29"/>
      <c r="P3" s="29">
        <v>1</v>
      </c>
      <c r="Q3" s="29"/>
      <c r="R3" s="29">
        <v>1</v>
      </c>
      <c r="S3" s="29"/>
      <c r="T3" s="29"/>
      <c r="U3" s="29"/>
      <c r="V3" s="29"/>
      <c r="W3" s="29"/>
      <c r="X3" s="29">
        <v>1</v>
      </c>
      <c r="Y3" s="2"/>
      <c r="Z3" s="2"/>
      <c r="AA3" s="2"/>
      <c r="AB3" s="2"/>
      <c r="AC3" s="31"/>
      <c r="AD3" s="2"/>
      <c r="AE3" s="2"/>
      <c r="AF3" s="2"/>
      <c r="AG3" s="2"/>
      <c r="AH3" s="2"/>
      <c r="AI3" s="2"/>
      <c r="AJ3" s="2"/>
      <c r="AK3" s="2"/>
      <c r="AL3" s="2"/>
      <c r="AM3" s="2"/>
      <c r="AN3" s="2">
        <v>1</v>
      </c>
      <c r="AO3" s="2">
        <f>VLOOKUP(FC3,[24]日程信息!$A$11:$B$123,2,0)</f>
        <v>1</v>
      </c>
      <c r="AP3" s="2"/>
      <c r="AQ3" s="2"/>
      <c r="AR3" s="2"/>
      <c r="AS3" s="2"/>
      <c r="AT3" s="2"/>
      <c r="AU3" s="2"/>
      <c r="AV3" s="2"/>
      <c r="AW3" s="2">
        <v>1</v>
      </c>
      <c r="AX3" s="2"/>
      <c r="AY3" s="2">
        <f>VLOOKUP(FC3,[18]参会明细!$A:$B,2,0)</f>
        <v>1</v>
      </c>
      <c r="AZ3" s="2"/>
      <c r="BA3" s="2"/>
      <c r="BB3" s="2"/>
      <c r="BC3" s="2">
        <v>1</v>
      </c>
      <c r="BD3" s="2">
        <f>VLOOKUP(FC3,[28]日程信息!$A$10:$D$49,4,0)</f>
        <v>1</v>
      </c>
      <c r="BE3" s="2"/>
      <c r="BF3" s="2"/>
      <c r="BG3" s="32"/>
      <c r="BH3" s="32"/>
      <c r="BI3" s="32"/>
      <c r="BJ3" s="32"/>
      <c r="BK3" s="32"/>
      <c r="BL3" s="32"/>
      <c r="BM3" s="32"/>
      <c r="BN3" s="32"/>
      <c r="BO3" s="32">
        <v>1</v>
      </c>
      <c r="BP3" s="32">
        <v>1</v>
      </c>
      <c r="BQ3" s="32"/>
      <c r="BR3" s="32"/>
      <c r="BS3" s="32"/>
      <c r="BT3" s="32"/>
      <c r="BU3" s="32">
        <v>1</v>
      </c>
      <c r="BV3" s="32"/>
      <c r="BW3" s="32"/>
      <c r="BX3" s="32">
        <v>1</v>
      </c>
      <c r="BY3" s="32"/>
      <c r="BZ3" s="32"/>
      <c r="CA3" s="12" t="str">
        <f>IF(ISNA(VLOOKUP(FC3,[7]刘禹骏发起的直播!$F$16:$F$437,2,0)),"",1)</f>
        <v/>
      </c>
      <c r="CB3" s="12" t="str">
        <f>IF(ISNA(VLOOKUP(FC3,[8]日程信息!$A$11:$A$298,2,0)),"",1)</f>
        <v/>
      </c>
      <c r="CC3" s="12">
        <f>IF(ISNA(VLOOKUP(FC3,[9]视频会议通话详单!$A$7:$A$252,2,0)),"",1)</f>
        <v>1</v>
      </c>
      <c r="CD3" s="12" t="str">
        <f>IF(ISNA(VLOOKUP(FC3,[10]视频会议通话详单!$A$7:$A$115,2,0)),"",1)</f>
        <v/>
      </c>
      <c r="CE3" s="12" t="str">
        <f>IF(ISNA(VLOOKUP(FC3,[11]日程信息!$A$11:$A$35,2,0)),"",1)</f>
        <v/>
      </c>
      <c r="CF3" s="12" t="str">
        <f>IF(ISNA(VLOOKUP(FC3,[12]创新创业宣讲!$E$17:$E$213,2,0)),"",1)</f>
        <v/>
      </c>
      <c r="CG3" s="12" t="str">
        <f>IF(ISNA(VLOOKUP(FC3,[13]日程信息!$A$11:$A$55,2,0)),"",1)</f>
        <v/>
      </c>
      <c r="CH3" s="12" t="str">
        <f>IF(ISNA(VLOOKUP(FC3,[14]日程信息!$A$11:$A$44,2,0)),"",1)</f>
        <v/>
      </c>
      <c r="CI3" s="12" t="str">
        <f>IF(ISNA(VLOOKUP(FC3,[15]日程信息!$A$11:$A$45,2,0)),"",1)</f>
        <v/>
      </c>
      <c r="CJ3" s="12" t="str">
        <f>IF(ISNA(VLOOKUP(FC3,[16]日程信息!$A$11:$A$45,2,0)),"",1)</f>
        <v/>
      </c>
      <c r="CK3" s="12" t="str">
        <f>IF(ISNA(VLOOKUP(FC3,[17]日程信息!$A$11:$A$37,2,0)),"",1)</f>
        <v/>
      </c>
      <c r="CN3" s="33">
        <f>VLOOKUP(FC3,[31]Sheet3!$D$4:$E$39,2,0)</f>
        <v>3</v>
      </c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>
        <v>1</v>
      </c>
      <c r="EJ3" s="34">
        <v>1</v>
      </c>
      <c r="EK3" s="34">
        <v>1</v>
      </c>
      <c r="EL3" s="34">
        <v>1</v>
      </c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>
        <v>2</v>
      </c>
      <c r="FB3" s="32">
        <f t="shared" ref="FB3:FB34" si="0">SUM(F3:FA3)</f>
        <v>23</v>
      </c>
      <c r="FC3" s="35" t="s">
        <v>311</v>
      </c>
    </row>
    <row r="4" ht="15" spans="1:159">
      <c r="A4">
        <v>3</v>
      </c>
      <c r="B4" s="27" t="s">
        <v>314</v>
      </c>
      <c r="C4" s="27" t="s">
        <v>315</v>
      </c>
      <c r="D4" s="27" t="s">
        <v>309</v>
      </c>
      <c r="E4" s="28" t="s">
        <v>316</v>
      </c>
      <c r="F4" s="29">
        <v>0</v>
      </c>
      <c r="G4" s="29"/>
      <c r="H4" s="29"/>
      <c r="I4" s="29"/>
      <c r="J4" s="29"/>
      <c r="K4" s="29">
        <v>1</v>
      </c>
      <c r="L4" s="29"/>
      <c r="M4" s="30"/>
      <c r="N4" s="30"/>
      <c r="O4" s="29"/>
      <c r="P4" s="29"/>
      <c r="Q4" s="29"/>
      <c r="R4" s="29">
        <v>1</v>
      </c>
      <c r="S4" s="29"/>
      <c r="T4" s="29"/>
      <c r="U4" s="29">
        <v>1</v>
      </c>
      <c r="V4" s="29"/>
      <c r="W4" s="29"/>
      <c r="X4" s="29"/>
      <c r="Y4" s="2"/>
      <c r="Z4" s="2"/>
      <c r="AA4" s="2"/>
      <c r="AB4" s="2">
        <v>2</v>
      </c>
      <c r="AC4" s="31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32"/>
      <c r="BH4" s="32"/>
      <c r="BI4" s="32"/>
      <c r="BJ4" s="32"/>
      <c r="BK4" s="32"/>
      <c r="BL4" s="32"/>
      <c r="BM4" s="32"/>
      <c r="BN4" s="32"/>
      <c r="BO4" s="32">
        <v>1</v>
      </c>
      <c r="BP4" s="32"/>
      <c r="BQ4" s="32"/>
      <c r="BR4" s="32"/>
      <c r="BS4" s="32">
        <v>1</v>
      </c>
      <c r="BT4" s="32"/>
      <c r="BU4" s="32"/>
      <c r="BV4" s="32"/>
      <c r="BW4" s="32"/>
      <c r="BX4" s="32">
        <v>1</v>
      </c>
      <c r="BY4" s="32"/>
      <c r="BZ4" s="32"/>
      <c r="CA4" s="12" t="str">
        <f>IF(ISNA(VLOOKUP(FC4,[7]刘禹骏发起的直播!$F$16:$F$437,2,0)),"",1)</f>
        <v/>
      </c>
      <c r="CB4" s="12" t="str">
        <f>IF(ISNA(VLOOKUP(FC4,[8]日程信息!$A$11:$A$298,2,0)),"",1)</f>
        <v/>
      </c>
      <c r="CC4" s="12">
        <f>IF(ISNA(VLOOKUP(FC4,[9]视频会议通话详单!$A$7:$A$252,2,0)),"",1)</f>
        <v>1</v>
      </c>
      <c r="CD4" s="12" t="str">
        <f>IF(ISNA(VLOOKUP(FC4,[10]视频会议通话详单!$A$7:$A$115,2,0)),"",1)</f>
        <v/>
      </c>
      <c r="CE4" s="12" t="str">
        <f>IF(ISNA(VLOOKUP(FC4,[11]日程信息!$A$11:$A$35,2,0)),"",1)</f>
        <v/>
      </c>
      <c r="CF4" s="12">
        <f>IF(ISNA(VLOOKUP(FC4,[12]创新创业宣讲!$E$17:$E$213,2,0)),"",1)</f>
        <v>1</v>
      </c>
      <c r="CG4" s="12" t="str">
        <f>IF(ISNA(VLOOKUP(FC4,[13]日程信息!$A$11:$A$55,2,0)),"",1)</f>
        <v/>
      </c>
      <c r="CH4" s="12" t="str">
        <f>IF(ISNA(VLOOKUP(FC4,[14]日程信息!$A$11:$A$44,2,0)),"",1)</f>
        <v/>
      </c>
      <c r="CI4" s="12" t="str">
        <f>IF(ISNA(VLOOKUP(FC4,[15]日程信息!$A$11:$A$45,2,0)),"",1)</f>
        <v/>
      </c>
      <c r="CJ4" s="12" t="str">
        <f>IF(ISNA(VLOOKUP(FC4,[16]日程信息!$A$11:$A$45,2,0)),"",1)</f>
        <v/>
      </c>
      <c r="CK4" s="12" t="str">
        <f>IF(ISNA(VLOOKUP(FC4,[17]日程信息!$A$11:$A$37,2,0)),"",1)</f>
        <v/>
      </c>
      <c r="CN4" s="33">
        <f>VLOOKUP(FC4,[31]Sheet3!$D$4:$E$39,2,0)</f>
        <v>3</v>
      </c>
      <c r="CO4" s="34"/>
      <c r="CP4" s="34"/>
      <c r="CQ4" s="34"/>
      <c r="CR4" s="34"/>
      <c r="CS4" s="34"/>
      <c r="CT4" s="34"/>
      <c r="CU4" s="34"/>
      <c r="CV4" s="34"/>
      <c r="CW4" s="34">
        <v>1</v>
      </c>
      <c r="CX4" s="34">
        <v>1</v>
      </c>
      <c r="CY4" s="34">
        <v>1</v>
      </c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>
        <v>1</v>
      </c>
      <c r="DL4" s="34">
        <f>VLOOKUP(FC4,[20]日程信息!$A$11:$B$60,2,FALSE)</f>
        <v>1</v>
      </c>
      <c r="DM4" s="34"/>
      <c r="DN4" s="34"/>
      <c r="DO4" s="34"/>
      <c r="DP4" s="34"/>
      <c r="DQ4" s="34"/>
      <c r="DR4" s="34"/>
      <c r="DS4" s="34"/>
      <c r="DT4" s="34"/>
      <c r="DU4" s="34"/>
      <c r="DV4" s="34">
        <v>1</v>
      </c>
      <c r="DW4" s="34"/>
      <c r="DX4" s="34"/>
      <c r="DY4" s="34"/>
      <c r="DZ4" s="34">
        <v>1</v>
      </c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>
        <v>1</v>
      </c>
      <c r="EQ4" s="34"/>
      <c r="ER4" s="34"/>
      <c r="ES4" s="34"/>
      <c r="ET4" s="34"/>
      <c r="EU4" s="34"/>
      <c r="EV4" s="34">
        <v>1</v>
      </c>
      <c r="EW4" s="34"/>
      <c r="EX4" s="34"/>
      <c r="EY4" s="34"/>
      <c r="EZ4" s="34"/>
      <c r="FA4" s="34">
        <v>2</v>
      </c>
      <c r="FB4" s="32">
        <f t="shared" si="0"/>
        <v>24</v>
      </c>
      <c r="FC4" s="35" t="s">
        <v>314</v>
      </c>
    </row>
    <row r="5" ht="15" spans="1:159">
      <c r="A5">
        <v>4</v>
      </c>
      <c r="B5" s="27" t="s">
        <v>317</v>
      </c>
      <c r="C5" s="27" t="s">
        <v>318</v>
      </c>
      <c r="D5" s="27" t="s">
        <v>309</v>
      </c>
      <c r="E5" s="28" t="s">
        <v>313</v>
      </c>
      <c r="F5" s="29">
        <v>0</v>
      </c>
      <c r="G5" s="29"/>
      <c r="H5" s="29">
        <v>1</v>
      </c>
      <c r="I5" s="29"/>
      <c r="J5" s="29"/>
      <c r="K5" s="29">
        <v>1</v>
      </c>
      <c r="L5" s="29">
        <v>1</v>
      </c>
      <c r="M5" s="30"/>
      <c r="N5" s="30"/>
      <c r="O5" s="29"/>
      <c r="P5" s="29">
        <v>1</v>
      </c>
      <c r="Q5" s="29"/>
      <c r="R5" s="29"/>
      <c r="S5" s="29"/>
      <c r="T5" s="29"/>
      <c r="U5" s="29"/>
      <c r="V5" s="29"/>
      <c r="W5" s="29"/>
      <c r="X5" s="29"/>
      <c r="Y5" s="2"/>
      <c r="Z5" s="2"/>
      <c r="AA5" s="2"/>
      <c r="AB5" s="2"/>
      <c r="AC5" s="31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32">
        <v>1</v>
      </c>
      <c r="BH5" s="32">
        <v>1</v>
      </c>
      <c r="BI5" s="32">
        <v>1</v>
      </c>
      <c r="BJ5" s="32"/>
      <c r="BK5" s="32"/>
      <c r="BL5" s="32"/>
      <c r="BM5" s="32"/>
      <c r="BN5" s="32"/>
      <c r="BO5" s="32">
        <v>1</v>
      </c>
      <c r="BP5" s="32"/>
      <c r="BQ5" s="32"/>
      <c r="BR5" s="32"/>
      <c r="BS5" s="32">
        <v>1</v>
      </c>
      <c r="BT5" s="32"/>
      <c r="BU5" s="32"/>
      <c r="BV5" s="32"/>
      <c r="BW5" s="32"/>
      <c r="BX5" s="32">
        <v>1</v>
      </c>
      <c r="BY5" s="32"/>
      <c r="BZ5" s="32"/>
      <c r="CA5" s="12" t="str">
        <f>IF(ISNA(VLOOKUP(FC5,[7]刘禹骏发起的直播!$F$16:$F$437,2,0)),"",1)</f>
        <v/>
      </c>
      <c r="CB5" s="12" t="str">
        <f>IF(ISNA(VLOOKUP(FC5,[8]日程信息!$A$11:$A$298,2,0)),"",1)</f>
        <v/>
      </c>
      <c r="CC5" s="12" t="str">
        <f>IF(ISNA(VLOOKUP(FC5,[9]视频会议通话详单!$A$7:$A$252,2,0)),"",1)</f>
        <v/>
      </c>
      <c r="CD5" s="12" t="str">
        <f>IF(ISNA(VLOOKUP(FC5,[10]视频会议通话详单!$A$7:$A$115,2,0)),"",1)</f>
        <v/>
      </c>
      <c r="CE5" s="12" t="str">
        <f>IF(ISNA(VLOOKUP(FC5,[11]日程信息!$A$11:$A$35,2,0)),"",1)</f>
        <v/>
      </c>
      <c r="CF5" s="12" t="str">
        <f>IF(ISNA(VLOOKUP(FC5,[12]创新创业宣讲!$E$17:$E$213,2,0)),"",1)</f>
        <v/>
      </c>
      <c r="CG5" s="12" t="str">
        <f>IF(ISNA(VLOOKUP(FC5,[13]日程信息!$A$11:$A$55,2,0)),"",1)</f>
        <v/>
      </c>
      <c r="CH5" s="12" t="str">
        <f>IF(ISNA(VLOOKUP(FC5,[14]日程信息!$A$11:$A$44,2,0)),"",1)</f>
        <v/>
      </c>
      <c r="CI5" s="12" t="str">
        <f>IF(ISNA(VLOOKUP(FC5,[15]日程信息!$A$11:$A$45,2,0)),"",1)</f>
        <v/>
      </c>
      <c r="CJ5" s="12" t="str">
        <f>IF(ISNA(VLOOKUP(FC5,[16]日程信息!$A$11:$A$45,2,0)),"",1)</f>
        <v/>
      </c>
      <c r="CK5" s="12" t="str">
        <f>IF(ISNA(VLOOKUP(FC5,[17]日程信息!$A$11:$A$37,2,0)),"",1)</f>
        <v/>
      </c>
      <c r="CN5" s="33">
        <f>VLOOKUP(FC5,[31]Sheet3!$D$4:$E$39,2,0)</f>
        <v>1</v>
      </c>
      <c r="CO5" s="34"/>
      <c r="CP5" s="34">
        <v>1</v>
      </c>
      <c r="CQ5" s="34"/>
      <c r="CR5" s="34"/>
      <c r="CS5" s="34"/>
      <c r="CT5" s="34"/>
      <c r="CU5" s="34"/>
      <c r="CV5" s="34"/>
      <c r="CW5" s="34"/>
      <c r="CX5" s="34">
        <v>1</v>
      </c>
      <c r="CY5" s="34">
        <v>1</v>
      </c>
      <c r="CZ5" s="34">
        <v>1</v>
      </c>
      <c r="DA5" s="34">
        <v>1</v>
      </c>
      <c r="DB5" s="34"/>
      <c r="DC5" s="34">
        <v>1</v>
      </c>
      <c r="DD5" s="34">
        <v>1</v>
      </c>
      <c r="DE5" s="34"/>
      <c r="DF5" s="34"/>
      <c r="DG5" s="34"/>
      <c r="DH5" s="34"/>
      <c r="DI5" s="34"/>
      <c r="DJ5" s="34"/>
      <c r="DK5" s="34"/>
      <c r="DL5" s="34">
        <f>VLOOKUP(FC5,[20]日程信息!$A$11:$B$60,2,FALSE)</f>
        <v>1</v>
      </c>
      <c r="DM5" s="34">
        <v>1</v>
      </c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>
        <v>1</v>
      </c>
      <c r="DZ5" s="34">
        <v>1</v>
      </c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>
        <v>1</v>
      </c>
      <c r="EV5" s="34"/>
      <c r="EW5" s="34"/>
      <c r="EX5" s="34"/>
      <c r="EY5" s="34"/>
      <c r="EZ5" s="34"/>
      <c r="FA5" s="34"/>
      <c r="FB5" s="32">
        <f t="shared" si="0"/>
        <v>23</v>
      </c>
      <c r="FC5" s="35" t="s">
        <v>317</v>
      </c>
    </row>
    <row r="6" ht="15" spans="1:159">
      <c r="A6">
        <v>5</v>
      </c>
      <c r="B6" s="27" t="s">
        <v>319</v>
      </c>
      <c r="C6" s="27" t="s">
        <v>320</v>
      </c>
      <c r="D6" s="27" t="s">
        <v>309</v>
      </c>
      <c r="E6" s="28" t="s">
        <v>316</v>
      </c>
      <c r="F6" s="29">
        <v>0</v>
      </c>
      <c r="G6" s="29"/>
      <c r="H6" s="29"/>
      <c r="I6" s="29"/>
      <c r="J6" s="29"/>
      <c r="K6" s="29">
        <v>1</v>
      </c>
      <c r="L6" s="29"/>
      <c r="M6" s="30"/>
      <c r="N6" s="30"/>
      <c r="O6" s="29"/>
      <c r="P6" s="29"/>
      <c r="Q6" s="29"/>
      <c r="R6" s="29"/>
      <c r="S6" s="29"/>
      <c r="T6" s="29">
        <v>1</v>
      </c>
      <c r="U6" s="29"/>
      <c r="V6" s="29"/>
      <c r="W6" s="29"/>
      <c r="X6" s="29">
        <v>1</v>
      </c>
      <c r="Y6" s="2"/>
      <c r="Z6" s="2"/>
      <c r="AA6" s="2"/>
      <c r="AB6" s="2"/>
      <c r="AC6" s="3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12" t="str">
        <f>IF(ISNA(VLOOKUP(FC6,[7]刘禹骏发起的直播!$F$16:$F$437,2,0)),"",1)</f>
        <v/>
      </c>
      <c r="CB6" s="12" t="str">
        <f>IF(ISNA(VLOOKUP(FC6,[8]日程信息!$A$11:$A$298,2,0)),"",1)</f>
        <v/>
      </c>
      <c r="CC6" s="12" t="str">
        <f>IF(ISNA(VLOOKUP(FC6,[9]视频会议通话详单!$A$7:$A$252,2,0)),"",1)</f>
        <v/>
      </c>
      <c r="CD6" s="12" t="str">
        <f>IF(ISNA(VLOOKUP(FC6,[10]视频会议通话详单!$A$7:$A$115,2,0)),"",1)</f>
        <v/>
      </c>
      <c r="CE6" s="12" t="str">
        <f>IF(ISNA(VLOOKUP(FC6,[11]日程信息!$A$11:$A$35,2,0)),"",1)</f>
        <v/>
      </c>
      <c r="CF6" s="12" t="str">
        <f>IF(ISNA(VLOOKUP(FC6,[12]创新创业宣讲!$E$17:$E$213,2,0)),"",1)</f>
        <v/>
      </c>
      <c r="CG6" s="12" t="str">
        <f>IF(ISNA(VLOOKUP(FC6,[13]日程信息!$A$11:$A$55,2,0)),"",1)</f>
        <v/>
      </c>
      <c r="CH6" s="12" t="str">
        <f>IF(ISNA(VLOOKUP(FC6,[14]日程信息!$A$11:$A$44,2,0)),"",1)</f>
        <v/>
      </c>
      <c r="CI6" s="12" t="str">
        <f>IF(ISNA(VLOOKUP(FC6,[15]日程信息!$A$11:$A$45,2,0)),"",1)</f>
        <v/>
      </c>
      <c r="CJ6" s="12" t="str">
        <f>IF(ISNA(VLOOKUP(FC6,[16]日程信息!$A$11:$A$45,2,0)),"",1)</f>
        <v/>
      </c>
      <c r="CK6" s="12" t="str">
        <f>IF(ISNA(VLOOKUP(FC6,[17]日程信息!$A$11:$A$37,2,0)),"",1)</f>
        <v/>
      </c>
      <c r="CN6" s="33">
        <f>VLOOKUP(FC6,[31]Sheet3!$D$4:$E$39,2,0)</f>
        <v>3</v>
      </c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>
        <v>1</v>
      </c>
      <c r="EQ6" s="34">
        <v>1</v>
      </c>
      <c r="ER6" s="34"/>
      <c r="ES6" s="34"/>
      <c r="ET6" s="34"/>
      <c r="EU6" s="34">
        <v>1</v>
      </c>
      <c r="EV6" s="34"/>
      <c r="EW6" s="34">
        <v>1</v>
      </c>
      <c r="EX6" s="34"/>
      <c r="EY6" s="34"/>
      <c r="EZ6" s="34"/>
      <c r="FA6" s="34">
        <v>2</v>
      </c>
      <c r="FB6" s="32">
        <f t="shared" si="0"/>
        <v>12</v>
      </c>
      <c r="FC6" s="35" t="s">
        <v>319</v>
      </c>
    </row>
    <row r="7" ht="15" spans="1:159">
      <c r="A7">
        <v>6</v>
      </c>
      <c r="B7" s="27" t="s">
        <v>321</v>
      </c>
      <c r="C7" s="27" t="s">
        <v>322</v>
      </c>
      <c r="D7" s="27" t="s">
        <v>309</v>
      </c>
      <c r="E7" s="28" t="s">
        <v>313</v>
      </c>
      <c r="F7" s="29">
        <v>0</v>
      </c>
      <c r="G7" s="29"/>
      <c r="H7" s="29"/>
      <c r="I7" s="29"/>
      <c r="J7" s="29"/>
      <c r="K7" s="29"/>
      <c r="L7" s="29"/>
      <c r="M7" s="30"/>
      <c r="N7" s="30"/>
      <c r="O7" s="29"/>
      <c r="P7" s="29"/>
      <c r="Q7" s="29"/>
      <c r="R7" s="29"/>
      <c r="S7" s="29"/>
      <c r="T7" s="29"/>
      <c r="U7" s="29"/>
      <c r="V7" s="29"/>
      <c r="W7" s="29"/>
      <c r="X7" s="29"/>
      <c r="Y7" s="2"/>
      <c r="Z7" s="2"/>
      <c r="AA7" s="2"/>
      <c r="AB7" s="2"/>
      <c r="AC7" s="31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>
        <f>VLOOKUP(FC7,[19]日程信息!$A$11:$B$70,2,0)</f>
        <v>1</v>
      </c>
      <c r="AS7" s="2"/>
      <c r="AT7" s="2"/>
      <c r="AU7" s="2"/>
      <c r="AV7" s="2"/>
      <c r="AW7" s="2">
        <v>1</v>
      </c>
      <c r="AX7" s="2"/>
      <c r="AY7" s="2">
        <f>VLOOKUP(FC7,[18]参会明细!$A:$B,2,0)</f>
        <v>1</v>
      </c>
      <c r="AZ7" s="2"/>
      <c r="BA7" s="2"/>
      <c r="BB7" s="2"/>
      <c r="BC7" s="2"/>
      <c r="BD7" s="2"/>
      <c r="BE7" s="2"/>
      <c r="BF7" s="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>
        <v>1</v>
      </c>
      <c r="BR7" s="32"/>
      <c r="BS7" s="32"/>
      <c r="BT7" s="32"/>
      <c r="BU7" s="32"/>
      <c r="BV7" s="32"/>
      <c r="BW7" s="32"/>
      <c r="BX7" s="32"/>
      <c r="BY7" s="32"/>
      <c r="BZ7" s="32"/>
      <c r="CA7" s="12">
        <f>IF(ISNA(VLOOKUP(FC7,[7]刘禹骏发起的直播!$F$16:$F$437,2,0)),"",1)</f>
        <v>1</v>
      </c>
      <c r="CB7" s="12">
        <f>IF(ISNA(VLOOKUP(FC7,[8]日程信息!$A$11:$A$298,2,0)),"",1)</f>
        <v>1</v>
      </c>
      <c r="CC7" s="12">
        <f>IF(ISNA(VLOOKUP(FC7,[9]视频会议通话详单!$A$7:$A$252,2,0)),"",1)</f>
        <v>1</v>
      </c>
      <c r="CD7" s="12" t="str">
        <f>IF(ISNA(VLOOKUP(FC7,[10]视频会议通话详单!$A$7:$A$115,2,0)),"",1)</f>
        <v/>
      </c>
      <c r="CE7" s="12" t="str">
        <f>IF(ISNA(VLOOKUP(FC7,[11]日程信息!$A$11:$A$35,2,0)),"",1)</f>
        <v/>
      </c>
      <c r="CF7" s="12">
        <f>IF(ISNA(VLOOKUP(FC7,[12]创新创业宣讲!$E$17:$E$213,2,0)),"",1)</f>
        <v>1</v>
      </c>
      <c r="CG7" s="12" t="str">
        <f>IF(ISNA(VLOOKUP(FC7,[13]日程信息!$A$11:$A$55,2,0)),"",1)</f>
        <v/>
      </c>
      <c r="CH7" s="12" t="str">
        <f>IF(ISNA(VLOOKUP(FC7,[14]日程信息!$A$11:$A$44,2,0)),"",1)</f>
        <v/>
      </c>
      <c r="CI7" s="12" t="str">
        <f>IF(ISNA(VLOOKUP(FC7,[15]日程信息!$A$11:$A$45,2,0)),"",1)</f>
        <v/>
      </c>
      <c r="CJ7" s="12" t="str">
        <f>IF(ISNA(VLOOKUP(FC7,[16]日程信息!$A$11:$A$45,2,0)),"",1)</f>
        <v/>
      </c>
      <c r="CK7" s="12" t="str">
        <f>IF(ISNA(VLOOKUP(FC7,[17]日程信息!$A$11:$A$37,2,0)),"",1)</f>
        <v/>
      </c>
      <c r="CN7" s="33">
        <f>VLOOKUP(FC7,[31]Sheet3!$D$4:$E$39,2,0)</f>
        <v>3</v>
      </c>
      <c r="CO7" s="34"/>
      <c r="CP7" s="34"/>
      <c r="CQ7" s="34"/>
      <c r="CR7" s="34"/>
      <c r="CS7" s="34"/>
      <c r="CT7" s="34"/>
      <c r="CU7" s="34"/>
      <c r="CV7" s="34"/>
      <c r="CW7" s="34">
        <v>1</v>
      </c>
      <c r="CX7" s="34">
        <v>1</v>
      </c>
      <c r="CY7" s="34"/>
      <c r="CZ7" s="34">
        <v>1</v>
      </c>
      <c r="DA7" s="34"/>
      <c r="DB7" s="34"/>
      <c r="DC7" s="34"/>
      <c r="DD7" s="34"/>
      <c r="DE7" s="34"/>
      <c r="DF7" s="34"/>
      <c r="DG7" s="34"/>
      <c r="DH7" s="34"/>
      <c r="DI7" s="34"/>
      <c r="DJ7" s="34">
        <v>1</v>
      </c>
      <c r="DK7" s="34"/>
      <c r="DL7" s="34"/>
      <c r="DM7" s="34"/>
      <c r="DN7" s="34"/>
      <c r="DO7" s="34"/>
      <c r="DP7" s="34"/>
      <c r="DQ7" s="34"/>
      <c r="DR7" s="34"/>
      <c r="DS7" s="34">
        <v>1</v>
      </c>
      <c r="DT7" s="34"/>
      <c r="DU7" s="34"/>
      <c r="DV7" s="34"/>
      <c r="DW7" s="34">
        <v>1</v>
      </c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>
        <v>1</v>
      </c>
      <c r="EL7" s="34">
        <v>1</v>
      </c>
      <c r="EM7" s="34"/>
      <c r="EN7" s="34"/>
      <c r="EO7" s="34"/>
      <c r="EP7" s="34">
        <v>1</v>
      </c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>
        <v>2</v>
      </c>
      <c r="FB7" s="32">
        <f t="shared" si="0"/>
        <v>22</v>
      </c>
      <c r="FC7" s="35" t="s">
        <v>321</v>
      </c>
    </row>
    <row r="8" ht="15" spans="1:159">
      <c r="A8">
        <v>7</v>
      </c>
      <c r="B8" s="27" t="s">
        <v>323</v>
      </c>
      <c r="C8" s="27" t="s">
        <v>324</v>
      </c>
      <c r="D8" s="27" t="s">
        <v>309</v>
      </c>
      <c r="E8" s="28" t="s">
        <v>316</v>
      </c>
      <c r="F8" s="29">
        <v>0</v>
      </c>
      <c r="G8" s="29"/>
      <c r="H8" s="29"/>
      <c r="I8" s="29"/>
      <c r="J8" s="29"/>
      <c r="K8" s="29">
        <v>1</v>
      </c>
      <c r="L8" s="29"/>
      <c r="M8" s="30"/>
      <c r="N8" s="30"/>
      <c r="O8" s="29"/>
      <c r="P8" s="29"/>
      <c r="Q8" s="29"/>
      <c r="R8" s="29"/>
      <c r="S8" s="29"/>
      <c r="T8" s="29"/>
      <c r="U8" s="29"/>
      <c r="V8" s="29"/>
      <c r="W8" s="29"/>
      <c r="X8" s="29"/>
      <c r="Y8" s="2"/>
      <c r="Z8" s="2"/>
      <c r="AA8" s="2"/>
      <c r="AB8" s="2"/>
      <c r="AC8" s="31"/>
      <c r="AD8" s="2"/>
      <c r="AE8" s="2"/>
      <c r="AF8" s="2"/>
      <c r="AG8" s="2"/>
      <c r="AH8" s="2"/>
      <c r="AI8" s="2"/>
      <c r="AJ8" s="2"/>
      <c r="AK8" s="2"/>
      <c r="AL8" s="2"/>
      <c r="AM8" s="2"/>
      <c r="AN8" s="2">
        <v>1</v>
      </c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32"/>
      <c r="BH8" s="32"/>
      <c r="BI8" s="32"/>
      <c r="BJ8" s="32"/>
      <c r="BK8" s="32"/>
      <c r="BL8" s="32"/>
      <c r="BM8" s="32"/>
      <c r="BN8" s="32"/>
      <c r="BO8" s="32">
        <v>1</v>
      </c>
      <c r="BP8" s="32"/>
      <c r="BQ8" s="32"/>
      <c r="BR8" s="32"/>
      <c r="BS8" s="32">
        <v>1</v>
      </c>
      <c r="BT8" s="32"/>
      <c r="BU8" s="32"/>
      <c r="BV8" s="32"/>
      <c r="BW8" s="32"/>
      <c r="BX8" s="32">
        <v>1</v>
      </c>
      <c r="BY8" s="32"/>
      <c r="BZ8" s="32"/>
      <c r="CA8" s="12" t="str">
        <f>IF(ISNA(VLOOKUP(FC8,[7]刘禹骏发起的直播!$F$16:$F$437,2,0)),"",1)</f>
        <v/>
      </c>
      <c r="CB8" s="12" t="str">
        <f>IF(ISNA(VLOOKUP(FC8,[8]日程信息!$A$11:$A$298,2,0)),"",1)</f>
        <v/>
      </c>
      <c r="CC8" s="12" t="str">
        <f>IF(ISNA(VLOOKUP(FC8,[9]视频会议通话详单!$A$7:$A$252,2,0)),"",1)</f>
        <v/>
      </c>
      <c r="CD8" s="12" t="str">
        <f>IF(ISNA(VLOOKUP(FC8,[10]视频会议通话详单!$A$7:$A$115,2,0)),"",1)</f>
        <v/>
      </c>
      <c r="CE8" s="12" t="str">
        <f>IF(ISNA(VLOOKUP(FC8,[11]日程信息!$A$11:$A$35,2,0)),"",1)</f>
        <v/>
      </c>
      <c r="CF8" s="12" t="str">
        <f>IF(ISNA(VLOOKUP(FC8,[12]创新创业宣讲!$E$17:$E$213,2,0)),"",1)</f>
        <v/>
      </c>
      <c r="CG8" s="12" t="str">
        <f>IF(ISNA(VLOOKUP(FC8,[13]日程信息!$A$11:$A$55,2,0)),"",1)</f>
        <v/>
      </c>
      <c r="CH8" s="12" t="str">
        <f>IF(ISNA(VLOOKUP(FC8,[14]日程信息!$A$11:$A$44,2,0)),"",1)</f>
        <v/>
      </c>
      <c r="CI8" s="12" t="str">
        <f>IF(ISNA(VLOOKUP(FC8,[15]日程信息!$A$11:$A$45,2,0)),"",1)</f>
        <v/>
      </c>
      <c r="CJ8" s="12" t="str">
        <f>IF(ISNA(VLOOKUP(FC8,[16]日程信息!$A$11:$A$45,2,0)),"",1)</f>
        <v/>
      </c>
      <c r="CK8" s="12" t="str">
        <f>IF(ISNA(VLOOKUP(FC8,[17]日程信息!$A$11:$A$37,2,0)),"",1)</f>
        <v/>
      </c>
      <c r="CN8" s="33">
        <f>VLOOKUP(FC8,[31]Sheet3!$D$4:$E$39,2,0)</f>
        <v>3</v>
      </c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>
        <f>VLOOKUP(FC8,[20]日程信息!$A$11:$B$60,2,FALSE)</f>
        <v>1</v>
      </c>
      <c r="DM8" s="34"/>
      <c r="DN8" s="34"/>
      <c r="DO8" s="34"/>
      <c r="DP8" s="34"/>
      <c r="DQ8" s="34"/>
      <c r="DR8" s="34"/>
      <c r="DS8" s="34"/>
      <c r="DT8" s="34"/>
      <c r="DU8" s="34"/>
      <c r="DV8" s="34">
        <v>1</v>
      </c>
      <c r="DW8" s="34">
        <v>1</v>
      </c>
      <c r="DX8" s="34"/>
      <c r="DY8" s="34">
        <v>1</v>
      </c>
      <c r="DZ8" s="34">
        <v>1</v>
      </c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>
        <v>1</v>
      </c>
      <c r="EL8" s="34">
        <v>1</v>
      </c>
      <c r="EM8" s="34"/>
      <c r="EN8" s="34">
        <v>1</v>
      </c>
      <c r="EO8" s="34"/>
      <c r="EP8" s="34">
        <v>1</v>
      </c>
      <c r="EQ8" s="34"/>
      <c r="ER8" s="34"/>
      <c r="ES8" s="34"/>
      <c r="ET8" s="34"/>
      <c r="EU8" s="34">
        <v>1</v>
      </c>
      <c r="EV8" s="34">
        <v>1</v>
      </c>
      <c r="EW8" s="34"/>
      <c r="EX8" s="34"/>
      <c r="EY8" s="34"/>
      <c r="EZ8" s="34">
        <v>2</v>
      </c>
      <c r="FA8" s="34">
        <v>2</v>
      </c>
      <c r="FB8" s="32">
        <f t="shared" si="0"/>
        <v>23</v>
      </c>
      <c r="FC8" s="35" t="s">
        <v>323</v>
      </c>
    </row>
    <row r="9" ht="15" spans="1:159">
      <c r="A9">
        <v>8</v>
      </c>
      <c r="B9" s="27" t="s">
        <v>325</v>
      </c>
      <c r="C9" s="27" t="s">
        <v>326</v>
      </c>
      <c r="D9" s="27" t="s">
        <v>309</v>
      </c>
      <c r="E9" s="28" t="s">
        <v>313</v>
      </c>
      <c r="F9" s="29">
        <v>0</v>
      </c>
      <c r="G9" s="29"/>
      <c r="H9" s="29"/>
      <c r="I9" s="29"/>
      <c r="J9" s="29"/>
      <c r="K9" s="29"/>
      <c r="L9" s="29"/>
      <c r="M9" s="30"/>
      <c r="N9" s="30"/>
      <c r="O9" s="29"/>
      <c r="P9" s="29"/>
      <c r="Q9" s="29"/>
      <c r="R9" s="29"/>
      <c r="S9" s="29"/>
      <c r="T9" s="29"/>
      <c r="U9" s="29"/>
      <c r="V9" s="29"/>
      <c r="W9" s="29"/>
      <c r="X9" s="29"/>
      <c r="Y9" s="2"/>
      <c r="Z9" s="2"/>
      <c r="AA9" s="2"/>
      <c r="AB9" s="2"/>
      <c r="AC9" s="31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12" t="str">
        <f>IF(ISNA(VLOOKUP(FC9,[7]刘禹骏发起的直播!$F$16:$F$437,2,0)),"",1)</f>
        <v/>
      </c>
      <c r="CB9" s="12" t="str">
        <f>IF(ISNA(VLOOKUP(FC9,[8]日程信息!$A$11:$A$298,2,0)),"",1)</f>
        <v/>
      </c>
      <c r="CC9" s="12" t="str">
        <f>IF(ISNA(VLOOKUP(FC9,[9]视频会议通话详单!$A$7:$A$252,2,0)),"",1)</f>
        <v/>
      </c>
      <c r="CD9" s="12" t="str">
        <f>IF(ISNA(VLOOKUP(FC9,[10]视频会议通话详单!$A$7:$A$115,2,0)),"",1)</f>
        <v/>
      </c>
      <c r="CE9" s="12" t="str">
        <f>IF(ISNA(VLOOKUP(FC9,[11]日程信息!$A$11:$A$35,2,0)),"",1)</f>
        <v/>
      </c>
      <c r="CF9" s="12" t="str">
        <f>IF(ISNA(VLOOKUP(FC9,[12]创新创业宣讲!$E$17:$E$213,2,0)),"",1)</f>
        <v/>
      </c>
      <c r="CG9" s="12" t="str">
        <f>IF(ISNA(VLOOKUP(FC9,[13]日程信息!$A$11:$A$55,2,0)),"",1)</f>
        <v/>
      </c>
      <c r="CH9" s="12" t="str">
        <f>IF(ISNA(VLOOKUP(FC9,[14]日程信息!$A$11:$A$44,2,0)),"",1)</f>
        <v/>
      </c>
      <c r="CI9" s="12" t="str">
        <f>IF(ISNA(VLOOKUP(FC9,[15]日程信息!$A$11:$A$45,2,0)),"",1)</f>
        <v/>
      </c>
      <c r="CJ9" s="12" t="str">
        <f>IF(ISNA(VLOOKUP(FC9,[16]日程信息!$A$11:$A$45,2,0)),"",1)</f>
        <v/>
      </c>
      <c r="CK9" s="12" t="str">
        <f>IF(ISNA(VLOOKUP(FC9,[17]日程信息!$A$11:$A$37,2,0)),"",1)</f>
        <v/>
      </c>
      <c r="CN9" s="33">
        <f>VLOOKUP(FC9,[31]Sheet3!$D$4:$E$39,2,0)</f>
        <v>3</v>
      </c>
      <c r="CO9" s="34"/>
      <c r="CP9" s="34"/>
      <c r="CQ9" s="34"/>
      <c r="CR9" s="34"/>
      <c r="CS9" s="34"/>
      <c r="CT9" s="34">
        <v>1</v>
      </c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>
        <v>1</v>
      </c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>
        <v>1</v>
      </c>
      <c r="DV9" s="34">
        <v>1</v>
      </c>
      <c r="DW9" s="34">
        <v>1</v>
      </c>
      <c r="DX9" s="34">
        <v>1</v>
      </c>
      <c r="DY9" s="34"/>
      <c r="DZ9" s="34"/>
      <c r="EA9" s="34">
        <v>1</v>
      </c>
      <c r="EB9" s="34">
        <v>1</v>
      </c>
      <c r="EC9" s="34">
        <v>1</v>
      </c>
      <c r="ED9" s="34">
        <v>1</v>
      </c>
      <c r="EE9" s="34"/>
      <c r="EF9" s="34"/>
      <c r="EG9" s="34"/>
      <c r="EH9" s="34"/>
      <c r="EI9" s="34"/>
      <c r="EJ9" s="34"/>
      <c r="EK9" s="34">
        <v>1</v>
      </c>
      <c r="EL9" s="34">
        <v>1</v>
      </c>
      <c r="EM9" s="34"/>
      <c r="EN9" s="34">
        <v>1</v>
      </c>
      <c r="EO9" s="34"/>
      <c r="EP9" s="34">
        <v>1</v>
      </c>
      <c r="EQ9" s="34">
        <v>1</v>
      </c>
      <c r="ER9" s="34"/>
      <c r="ES9" s="34">
        <v>1</v>
      </c>
      <c r="ET9" s="34"/>
      <c r="EU9" s="34">
        <v>1</v>
      </c>
      <c r="EV9" s="34">
        <v>1</v>
      </c>
      <c r="EW9" s="34">
        <v>1</v>
      </c>
      <c r="EX9" s="34"/>
      <c r="EY9" s="34"/>
      <c r="EZ9" s="34"/>
      <c r="FA9" s="34">
        <v>2</v>
      </c>
      <c r="FB9" s="32">
        <f t="shared" si="0"/>
        <v>24</v>
      </c>
      <c r="FC9" s="35" t="s">
        <v>325</v>
      </c>
    </row>
    <row r="10" ht="15" spans="1:159">
      <c r="A10">
        <v>9</v>
      </c>
      <c r="B10" s="27" t="s">
        <v>327</v>
      </c>
      <c r="C10" s="27" t="s">
        <v>328</v>
      </c>
      <c r="D10" s="27" t="s">
        <v>309</v>
      </c>
      <c r="E10" s="28" t="s">
        <v>316</v>
      </c>
      <c r="F10" s="29">
        <v>1</v>
      </c>
      <c r="G10" s="29"/>
      <c r="H10" s="29">
        <v>1</v>
      </c>
      <c r="I10" s="29"/>
      <c r="J10" s="29"/>
      <c r="K10" s="29"/>
      <c r="L10" s="29"/>
      <c r="M10" s="30"/>
      <c r="N10" s="30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"/>
      <c r="Z10" s="2"/>
      <c r="AA10" s="2">
        <v>1</v>
      </c>
      <c r="AB10" s="2"/>
      <c r="AC10" s="31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>
        <f>VLOOKUP(FC10,[24]日程信息!$A$11:$B$123,2,0)</f>
        <v>1</v>
      </c>
      <c r="AP10" s="2"/>
      <c r="AQ10" s="2"/>
      <c r="AR10" s="2">
        <f>VLOOKUP(FC10,[19]日程信息!$A$11:$B$70,2,0)</f>
        <v>1</v>
      </c>
      <c r="AS10" s="2"/>
      <c r="AT10" s="2"/>
      <c r="AU10" s="2"/>
      <c r="AV10" s="2">
        <v>2</v>
      </c>
      <c r="AW10" s="2"/>
      <c r="AX10" s="2"/>
      <c r="AY10" s="2">
        <f>VLOOKUP(FC10,[18]参会明细!$A:$B,2,0)</f>
        <v>1</v>
      </c>
      <c r="AZ10" s="2"/>
      <c r="BA10" s="2"/>
      <c r="BB10" s="2"/>
      <c r="BC10" s="2"/>
      <c r="BD10" s="2">
        <f>VLOOKUP(FC10,[28]日程信息!$A$10:$D$49,4,0)</f>
        <v>1</v>
      </c>
      <c r="BE10" s="2"/>
      <c r="BF10" s="2">
        <v>1</v>
      </c>
      <c r="BG10" s="32"/>
      <c r="BH10" s="32"/>
      <c r="BI10" s="32"/>
      <c r="BJ10" s="32"/>
      <c r="BK10" s="32"/>
      <c r="BL10" s="32"/>
      <c r="BM10" s="32"/>
      <c r="BN10" s="32"/>
      <c r="BO10" s="32"/>
      <c r="BP10" s="32">
        <v>1</v>
      </c>
      <c r="BQ10" s="32"/>
      <c r="BR10" s="32"/>
      <c r="BS10" s="32">
        <v>1</v>
      </c>
      <c r="BT10" s="32"/>
      <c r="BU10" s="32"/>
      <c r="BV10" s="32"/>
      <c r="BW10" s="32"/>
      <c r="BX10" s="32"/>
      <c r="BY10" s="32"/>
      <c r="BZ10" s="32"/>
      <c r="CA10" s="12" t="str">
        <f>IF(ISNA(VLOOKUP(FC10,[7]刘禹骏发起的直播!$F$16:$F$437,2,0)),"",1)</f>
        <v/>
      </c>
      <c r="CB10" s="12" t="str">
        <f>IF(ISNA(VLOOKUP(FC10,[8]日程信息!$A$11:$A$298,2,0)),"",1)</f>
        <v/>
      </c>
      <c r="CC10" s="12" t="str">
        <f>IF(ISNA(VLOOKUP(FC10,[9]视频会议通话详单!$A$7:$A$252,2,0)),"",1)</f>
        <v/>
      </c>
      <c r="CD10" s="12" t="str">
        <f>IF(ISNA(VLOOKUP(FC10,[10]视频会议通话详单!$A$7:$A$115,2,0)),"",1)</f>
        <v/>
      </c>
      <c r="CE10" s="12" t="str">
        <f>IF(ISNA(VLOOKUP(FC10,[11]日程信息!$A$11:$A$35,2,0)),"",1)</f>
        <v/>
      </c>
      <c r="CF10" s="12" t="str">
        <f>IF(ISNA(VLOOKUP(FC10,[12]创新创业宣讲!$E$17:$E$213,2,0)),"",1)</f>
        <v/>
      </c>
      <c r="CG10" s="12" t="str">
        <f>IF(ISNA(VLOOKUP(FC10,[13]日程信息!$A$11:$A$55,2,0)),"",1)</f>
        <v/>
      </c>
      <c r="CH10" s="12" t="str">
        <f>IF(ISNA(VLOOKUP(FC10,[14]日程信息!$A$11:$A$44,2,0)),"",1)</f>
        <v/>
      </c>
      <c r="CI10" s="12" t="str">
        <f>IF(ISNA(VLOOKUP(FC10,[15]日程信息!$A$11:$A$45,2,0)),"",1)</f>
        <v/>
      </c>
      <c r="CJ10" s="12" t="str">
        <f>IF(ISNA(VLOOKUP(FC10,[16]日程信息!$A$11:$A$45,2,0)),"",1)</f>
        <v/>
      </c>
      <c r="CK10" s="12" t="str">
        <f>IF(ISNA(VLOOKUP(FC10,[17]日程信息!$A$11:$A$37,2,0)),"",1)</f>
        <v/>
      </c>
      <c r="CN10" s="33">
        <f>VLOOKUP(FC10,[31]Sheet3!$D$4:$E$39,2,0)</f>
        <v>3</v>
      </c>
      <c r="CO10" s="34"/>
      <c r="CP10" s="34"/>
      <c r="CQ10" s="34">
        <v>1</v>
      </c>
      <c r="CR10" s="34"/>
      <c r="CS10" s="34"/>
      <c r="CT10" s="34"/>
      <c r="CU10" s="34"/>
      <c r="CV10" s="34"/>
      <c r="CW10" s="34">
        <v>1</v>
      </c>
      <c r="CX10" s="34"/>
      <c r="CY10" s="34">
        <v>1</v>
      </c>
      <c r="CZ10" s="34">
        <v>1</v>
      </c>
      <c r="DA10" s="34"/>
      <c r="DB10" s="34"/>
      <c r="DC10" s="34"/>
      <c r="DD10" s="34"/>
      <c r="DE10" s="34"/>
      <c r="DF10" s="34"/>
      <c r="DG10" s="34"/>
      <c r="DH10" s="34"/>
      <c r="DI10" s="34"/>
      <c r="DJ10" s="34">
        <v>1</v>
      </c>
      <c r="DK10" s="34">
        <v>1</v>
      </c>
      <c r="DL10" s="34">
        <f>VLOOKUP(FC10,[20]日程信息!$A$11:$B$60,2,FALSE)</f>
        <v>1</v>
      </c>
      <c r="DM10" s="34"/>
      <c r="DN10" s="34"/>
      <c r="DO10" s="34"/>
      <c r="DP10" s="34"/>
      <c r="DQ10" s="34">
        <v>2</v>
      </c>
      <c r="DR10" s="34"/>
      <c r="DS10" s="34"/>
      <c r="DT10" s="34"/>
      <c r="DU10" s="34"/>
      <c r="DV10" s="34"/>
      <c r="DW10" s="34"/>
      <c r="DX10" s="34"/>
      <c r="DY10" s="34"/>
      <c r="DZ10" s="34">
        <v>1</v>
      </c>
      <c r="EA10" s="34"/>
      <c r="EB10" s="34">
        <v>1</v>
      </c>
      <c r="EC10" s="34"/>
      <c r="ED10" s="34"/>
      <c r="EE10" s="34"/>
      <c r="EF10" s="34"/>
      <c r="EG10" s="34"/>
      <c r="EH10" s="34"/>
      <c r="EI10" s="34"/>
      <c r="EJ10" s="34"/>
      <c r="EK10" s="34">
        <v>1</v>
      </c>
      <c r="EL10" s="34">
        <v>1</v>
      </c>
      <c r="EM10" s="34"/>
      <c r="EN10" s="34"/>
      <c r="EO10" s="34"/>
      <c r="EP10" s="34"/>
      <c r="EQ10" s="34">
        <v>1</v>
      </c>
      <c r="ER10" s="34"/>
      <c r="ES10" s="34"/>
      <c r="ET10" s="34"/>
      <c r="EU10" s="34"/>
      <c r="EV10" s="34"/>
      <c r="EW10" s="34"/>
      <c r="EX10" s="34"/>
      <c r="EY10" s="34"/>
      <c r="EZ10" s="34"/>
      <c r="FA10" s="34">
        <v>2</v>
      </c>
      <c r="FB10" s="32">
        <f t="shared" si="0"/>
        <v>31</v>
      </c>
      <c r="FC10" s="35" t="s">
        <v>327</v>
      </c>
    </row>
    <row r="11" ht="15" spans="1:159">
      <c r="A11">
        <v>10</v>
      </c>
      <c r="B11" s="27" t="s">
        <v>329</v>
      </c>
      <c r="C11" s="27" t="s">
        <v>330</v>
      </c>
      <c r="D11" s="27" t="s">
        <v>309</v>
      </c>
      <c r="E11" s="28" t="s">
        <v>313</v>
      </c>
      <c r="F11" s="29">
        <v>0</v>
      </c>
      <c r="G11" s="29"/>
      <c r="H11" s="29"/>
      <c r="I11" s="29"/>
      <c r="J11" s="29"/>
      <c r="K11" s="29"/>
      <c r="L11" s="29"/>
      <c r="M11" s="30"/>
      <c r="N11" s="30"/>
      <c r="O11" s="29"/>
      <c r="P11" s="29">
        <v>1</v>
      </c>
      <c r="Q11" s="29"/>
      <c r="R11" s="29"/>
      <c r="S11" s="29"/>
      <c r="T11" s="29"/>
      <c r="U11" s="29"/>
      <c r="V11" s="29"/>
      <c r="W11" s="29"/>
      <c r="X11" s="29">
        <v>1</v>
      </c>
      <c r="Y11" s="2">
        <v>1</v>
      </c>
      <c r="Z11" s="2"/>
      <c r="AA11" s="2"/>
      <c r="AB11" s="2">
        <v>2</v>
      </c>
      <c r="AC11" s="31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>
        <v>1</v>
      </c>
      <c r="AO11" s="2"/>
      <c r="AP11" s="2"/>
      <c r="AQ11" s="2"/>
      <c r="AR11" s="2"/>
      <c r="AS11" s="2"/>
      <c r="AT11" s="2"/>
      <c r="AU11" s="2">
        <v>1</v>
      </c>
      <c r="AV11" s="2"/>
      <c r="AW11" s="2">
        <v>1</v>
      </c>
      <c r="AX11" s="2"/>
      <c r="AY11" s="2"/>
      <c r="AZ11" s="2"/>
      <c r="BA11" s="2"/>
      <c r="BB11" s="2"/>
      <c r="BC11" s="2"/>
      <c r="BD11" s="2">
        <f>VLOOKUP(FC11,[28]日程信息!$A$10:$D$49,4,0)</f>
        <v>1</v>
      </c>
      <c r="BE11" s="2"/>
      <c r="BF11" s="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>
        <v>1</v>
      </c>
      <c r="BT11" s="32"/>
      <c r="BU11" s="32"/>
      <c r="BV11" s="32"/>
      <c r="BW11" s="32"/>
      <c r="BX11" s="32"/>
      <c r="BY11" s="32">
        <v>1</v>
      </c>
      <c r="BZ11" s="32"/>
      <c r="CA11" s="12">
        <f>IF(ISNA(VLOOKUP(FC11,[7]刘禹骏发起的直播!$F$16:$F$437,2,0)),"",1)</f>
        <v>1</v>
      </c>
      <c r="CB11" s="12" t="str">
        <f>IF(ISNA(VLOOKUP(FC11,[8]日程信息!$A$11:$A$298,2,0)),"",1)</f>
        <v/>
      </c>
      <c r="CC11" s="12" t="str">
        <f>IF(ISNA(VLOOKUP(FC11,[9]视频会议通话详单!$A$7:$A$252,2,0)),"",1)</f>
        <v/>
      </c>
      <c r="CD11" s="12" t="str">
        <f>IF(ISNA(VLOOKUP(FC11,[10]视频会议通话详单!$A$7:$A$115,2,0)),"",1)</f>
        <v/>
      </c>
      <c r="CE11" s="12">
        <f>IF(ISNA(VLOOKUP(FC11,[11]日程信息!$A$11:$A$35,2,0)),"",1)</f>
        <v>1</v>
      </c>
      <c r="CF11" s="12">
        <f>IF(ISNA(VLOOKUP(FC11,[12]创新创业宣讲!$E$17:$E$213,2,0)),"",1)</f>
        <v>1</v>
      </c>
      <c r="CG11" s="12" t="str">
        <f>IF(ISNA(VLOOKUP(FC11,[13]日程信息!$A$11:$A$55,2,0)),"",1)</f>
        <v/>
      </c>
      <c r="CH11" s="12" t="str">
        <f>IF(ISNA(VLOOKUP(FC11,[14]日程信息!$A$11:$A$44,2,0)),"",1)</f>
        <v/>
      </c>
      <c r="CI11" s="12" t="str">
        <f>IF(ISNA(VLOOKUP(FC11,[15]日程信息!$A$11:$A$45,2,0)),"",1)</f>
        <v/>
      </c>
      <c r="CJ11" s="12" t="str">
        <f>IF(ISNA(VLOOKUP(FC11,[16]日程信息!$A$11:$A$45,2,0)),"",1)</f>
        <v/>
      </c>
      <c r="CK11" s="12" t="str">
        <f>IF(ISNA(VLOOKUP(FC11,[17]日程信息!$A$11:$A$37,2,0)),"",1)</f>
        <v/>
      </c>
      <c r="CN11" s="33">
        <f>VLOOKUP(FC11,[31]Sheet3!$D$4:$E$39,2,0)</f>
        <v>3</v>
      </c>
      <c r="CO11" s="34"/>
      <c r="CP11" s="34"/>
      <c r="CQ11" s="34">
        <v>1</v>
      </c>
      <c r="CR11" s="34"/>
      <c r="CS11" s="34"/>
      <c r="CT11" s="34"/>
      <c r="CU11" s="34"/>
      <c r="CV11" s="34"/>
      <c r="CW11" s="34">
        <v>1</v>
      </c>
      <c r="CX11" s="34"/>
      <c r="CY11" s="34">
        <v>1</v>
      </c>
      <c r="CZ11" s="34"/>
      <c r="DA11" s="34"/>
      <c r="DB11" s="34"/>
      <c r="DC11" s="34"/>
      <c r="DD11" s="34"/>
      <c r="DE11" s="34"/>
      <c r="DF11" s="34"/>
      <c r="DG11" s="34"/>
      <c r="DH11" s="34">
        <v>1</v>
      </c>
      <c r="DI11" s="34"/>
      <c r="DJ11" s="34"/>
      <c r="DK11" s="34">
        <v>1</v>
      </c>
      <c r="DL11" s="34">
        <f>VLOOKUP(FC11,[20]日程信息!$A$11:$B$60,2,FALSE)</f>
        <v>1</v>
      </c>
      <c r="DM11" s="34"/>
      <c r="DN11" s="34"/>
      <c r="DO11" s="34">
        <v>1</v>
      </c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>
        <v>1</v>
      </c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>
        <v>2</v>
      </c>
      <c r="FB11" s="32">
        <f t="shared" si="0"/>
        <v>27</v>
      </c>
      <c r="FC11" s="35" t="s">
        <v>329</v>
      </c>
    </row>
    <row r="12" ht="15" spans="1:159">
      <c r="A12">
        <v>11</v>
      </c>
      <c r="B12" s="27" t="s">
        <v>331</v>
      </c>
      <c r="C12" s="27" t="s">
        <v>332</v>
      </c>
      <c r="D12" s="27" t="s">
        <v>309</v>
      </c>
      <c r="E12" s="28" t="s">
        <v>316</v>
      </c>
      <c r="F12" s="29">
        <v>0</v>
      </c>
      <c r="G12" s="29"/>
      <c r="H12" s="29"/>
      <c r="I12" s="29"/>
      <c r="J12" s="29"/>
      <c r="K12" s="29">
        <v>1</v>
      </c>
      <c r="L12" s="29"/>
      <c r="M12" s="30"/>
      <c r="N12" s="30"/>
      <c r="O12" s="29"/>
      <c r="P12" s="29"/>
      <c r="Q12" s="29"/>
      <c r="R12" s="29">
        <v>1</v>
      </c>
      <c r="S12" s="29"/>
      <c r="T12" s="29"/>
      <c r="U12" s="29">
        <v>1</v>
      </c>
      <c r="V12" s="29"/>
      <c r="W12" s="29"/>
      <c r="X12" s="29">
        <v>1</v>
      </c>
      <c r="Y12" s="2"/>
      <c r="Z12" s="2"/>
      <c r="AA12" s="2"/>
      <c r="AB12" s="2"/>
      <c r="AC12" s="31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>
        <v>1</v>
      </c>
      <c r="AX12" s="2"/>
      <c r="AY12" s="2"/>
      <c r="AZ12" s="2"/>
      <c r="BA12" s="2"/>
      <c r="BB12" s="2"/>
      <c r="BC12" s="2"/>
      <c r="BD12" s="2"/>
      <c r="BE12" s="2"/>
      <c r="BF12" s="2"/>
      <c r="BG12" s="32"/>
      <c r="BH12" s="32"/>
      <c r="BI12" s="32"/>
      <c r="BJ12" s="32"/>
      <c r="BK12" s="32">
        <v>2</v>
      </c>
      <c r="BL12" s="32"/>
      <c r="BM12" s="32"/>
      <c r="BN12" s="32"/>
      <c r="BO12" s="32"/>
      <c r="BP12" s="32">
        <v>1</v>
      </c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12">
        <f>IF(ISNA(VLOOKUP(FC12,[7]刘禹骏发起的直播!$F$16:$F$437,2,0)),"",1)</f>
        <v>1</v>
      </c>
      <c r="CB12" s="12" t="str">
        <f>IF(ISNA(VLOOKUP(FC12,[8]日程信息!$A$11:$A$298,2,0)),"",1)</f>
        <v/>
      </c>
      <c r="CC12" s="12">
        <f>IF(ISNA(VLOOKUP(FC12,[9]视频会议通话详单!$A$7:$A$252,2,0)),"",1)</f>
        <v>1</v>
      </c>
      <c r="CD12" s="12" t="str">
        <f>IF(ISNA(VLOOKUP(FC12,[10]视频会议通话详单!$A$7:$A$115,2,0)),"",1)</f>
        <v/>
      </c>
      <c r="CE12" s="12" t="str">
        <f>IF(ISNA(VLOOKUP(FC12,[11]日程信息!$A$11:$A$35,2,0)),"",1)</f>
        <v/>
      </c>
      <c r="CF12" s="12" t="str">
        <f>IF(ISNA(VLOOKUP(FC12,[12]创新创业宣讲!$E$17:$E$213,2,0)),"",1)</f>
        <v/>
      </c>
      <c r="CG12" s="12" t="str">
        <f>IF(ISNA(VLOOKUP(FC12,[13]日程信息!$A$11:$A$55,2,0)),"",1)</f>
        <v/>
      </c>
      <c r="CH12" s="12" t="str">
        <f>IF(ISNA(VLOOKUP(FC12,[14]日程信息!$A$11:$A$44,2,0)),"",1)</f>
        <v/>
      </c>
      <c r="CI12" s="12" t="str">
        <f>IF(ISNA(VLOOKUP(FC12,[15]日程信息!$A$11:$A$45,2,0)),"",1)</f>
        <v/>
      </c>
      <c r="CJ12" s="12" t="str">
        <f>IF(ISNA(VLOOKUP(FC12,[16]日程信息!$A$11:$A$45,2,0)),"",1)</f>
        <v/>
      </c>
      <c r="CK12" s="12" t="str">
        <f>IF(ISNA(VLOOKUP(FC12,[17]日程信息!$A$11:$A$37,2,0)),"",1)</f>
        <v/>
      </c>
      <c r="CL12">
        <f>VLOOKUP(FC12,[26]Sheet1!$B$10:$D$12,3,0)</f>
        <v>1</v>
      </c>
      <c r="CN12" s="33">
        <f>VLOOKUP(FC12,[31]Sheet3!$D$4:$E$39,2,0)</f>
        <v>3</v>
      </c>
      <c r="CO12" s="34"/>
      <c r="CP12" s="34"/>
      <c r="CQ12" s="34"/>
      <c r="CR12" s="34"/>
      <c r="CS12" s="34"/>
      <c r="CT12" s="34">
        <v>1</v>
      </c>
      <c r="CU12" s="34"/>
      <c r="CV12" s="34"/>
      <c r="CW12" s="34">
        <v>1</v>
      </c>
      <c r="CX12" s="34">
        <v>1</v>
      </c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>
        <v>1</v>
      </c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>
        <v>1</v>
      </c>
      <c r="EC12" s="34"/>
      <c r="ED12" s="34"/>
      <c r="EE12" s="34"/>
      <c r="EF12" s="34"/>
      <c r="EG12" s="34"/>
      <c r="EH12" s="34"/>
      <c r="EI12" s="34"/>
      <c r="EJ12" s="34"/>
      <c r="EK12" s="34">
        <v>1</v>
      </c>
      <c r="EL12" s="34">
        <v>1</v>
      </c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>
        <v>2</v>
      </c>
      <c r="FB12" s="32">
        <f t="shared" si="0"/>
        <v>23</v>
      </c>
      <c r="FC12" s="35" t="s">
        <v>331</v>
      </c>
    </row>
    <row r="13" ht="15" spans="1:159">
      <c r="A13">
        <v>12</v>
      </c>
      <c r="B13" s="27" t="s">
        <v>333</v>
      </c>
      <c r="C13" s="27" t="s">
        <v>334</v>
      </c>
      <c r="D13" s="27" t="s">
        <v>309</v>
      </c>
      <c r="E13" s="28" t="s">
        <v>313</v>
      </c>
      <c r="F13" s="29">
        <v>1</v>
      </c>
      <c r="G13" s="29"/>
      <c r="H13" s="29"/>
      <c r="I13" s="29"/>
      <c r="J13" s="29"/>
      <c r="K13" s="29">
        <v>1</v>
      </c>
      <c r="L13" s="29"/>
      <c r="M13" s="30"/>
      <c r="N13" s="30"/>
      <c r="O13" s="29"/>
      <c r="P13" s="29">
        <v>1</v>
      </c>
      <c r="Q13" s="29"/>
      <c r="R13" s="29"/>
      <c r="S13" s="29"/>
      <c r="T13" s="29"/>
      <c r="U13" s="29"/>
      <c r="V13" s="29"/>
      <c r="W13" s="29"/>
      <c r="X13" s="29"/>
      <c r="Y13" s="2"/>
      <c r="Z13" s="2"/>
      <c r="AA13" s="2"/>
      <c r="AB13" s="2"/>
      <c r="AC13" s="31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>
        <f>VLOOKUP(FC13,[28]日程信息!$A$10:$D$49,4,0)</f>
        <v>1</v>
      </c>
      <c r="BE13" s="2"/>
      <c r="BF13" s="2"/>
      <c r="BG13" s="32"/>
      <c r="BH13" s="32"/>
      <c r="BI13" s="32"/>
      <c r="BJ13" s="32"/>
      <c r="BK13" s="32">
        <v>2</v>
      </c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12" t="str">
        <f>IF(ISNA(VLOOKUP(FC13,[7]刘禹骏发起的直播!$F$16:$F$437,2,0)),"",1)</f>
        <v/>
      </c>
      <c r="CB13" s="12" t="str">
        <f>IF(ISNA(VLOOKUP(FC13,[8]日程信息!$A$11:$A$298,2,0)),"",1)</f>
        <v/>
      </c>
      <c r="CC13" s="12" t="str">
        <f>IF(ISNA(VLOOKUP(FC13,[9]视频会议通话详单!$A$7:$A$252,2,0)),"",1)</f>
        <v/>
      </c>
      <c r="CD13" s="12" t="str">
        <f>IF(ISNA(VLOOKUP(FC13,[10]视频会议通话详单!$A$7:$A$115,2,0)),"",1)</f>
        <v/>
      </c>
      <c r="CE13" s="12" t="str">
        <f>IF(ISNA(VLOOKUP(FC13,[11]日程信息!$A$11:$A$35,2,0)),"",1)</f>
        <v/>
      </c>
      <c r="CF13" s="12" t="str">
        <f>IF(ISNA(VLOOKUP(FC13,[12]创新创业宣讲!$E$17:$E$213,2,0)),"",1)</f>
        <v/>
      </c>
      <c r="CG13" s="12">
        <f>IF(ISNA(VLOOKUP(FC13,[13]日程信息!$A$11:$A$55,2,0)),"",1)</f>
        <v>1</v>
      </c>
      <c r="CH13" s="12">
        <f>IF(ISNA(VLOOKUP(FC13,[14]日程信息!$A$11:$A$44,2,0)),"",1)</f>
        <v>1</v>
      </c>
      <c r="CI13" s="12">
        <f>IF(ISNA(VLOOKUP(FC13,[15]日程信息!$A$11:$A$45,2,0)),"",1)</f>
        <v>1</v>
      </c>
      <c r="CJ13" s="12">
        <f>IF(ISNA(VLOOKUP(FC13,[16]日程信息!$A$11:$A$45,2,0)),"",1)</f>
        <v>1</v>
      </c>
      <c r="CK13" s="12">
        <f>IF(ISNA(VLOOKUP(FC13,[17]日程信息!$A$11:$A$37,2,0)),"",1)</f>
        <v>1</v>
      </c>
      <c r="CM13">
        <v>1</v>
      </c>
      <c r="CN13" s="33">
        <f>VLOOKUP(FC13,[31]Sheet3!$D$4:$E$39,2,0)</f>
        <v>3</v>
      </c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>
        <v>1</v>
      </c>
      <c r="DZ13" s="34"/>
      <c r="EA13" s="34"/>
      <c r="EB13" s="34"/>
      <c r="EC13" s="34">
        <v>1</v>
      </c>
      <c r="ED13" s="34">
        <v>1</v>
      </c>
      <c r="EE13" s="34"/>
      <c r="EF13" s="34"/>
      <c r="EG13" s="34">
        <v>1</v>
      </c>
      <c r="EH13" s="34"/>
      <c r="EI13" s="34"/>
      <c r="EJ13" s="34"/>
      <c r="EK13" s="34">
        <v>1</v>
      </c>
      <c r="EL13" s="34">
        <v>1</v>
      </c>
      <c r="EM13" s="34"/>
      <c r="EN13" s="34"/>
      <c r="EO13" s="34"/>
      <c r="EP13" s="34">
        <v>1</v>
      </c>
      <c r="EQ13" s="34"/>
      <c r="ER13" s="34"/>
      <c r="ES13" s="34"/>
      <c r="ET13" s="34"/>
      <c r="EU13" s="34"/>
      <c r="EV13" s="34"/>
      <c r="EW13" s="34"/>
      <c r="EX13" s="34"/>
      <c r="EY13" s="34"/>
      <c r="EZ13" s="34">
        <v>2</v>
      </c>
      <c r="FA13" s="34">
        <v>2</v>
      </c>
      <c r="FB13" s="32">
        <f t="shared" si="0"/>
        <v>26</v>
      </c>
      <c r="FC13" s="35" t="s">
        <v>333</v>
      </c>
    </row>
    <row r="14" ht="15" spans="1:159">
      <c r="A14">
        <v>13</v>
      </c>
      <c r="B14" s="27" t="s">
        <v>335</v>
      </c>
      <c r="C14" s="27" t="s">
        <v>336</v>
      </c>
      <c r="D14" s="27" t="s">
        <v>309</v>
      </c>
      <c r="E14" s="28" t="s">
        <v>316</v>
      </c>
      <c r="F14" s="29">
        <v>0</v>
      </c>
      <c r="G14" s="29"/>
      <c r="H14" s="29"/>
      <c r="I14" s="29"/>
      <c r="J14" s="29"/>
      <c r="K14" s="29"/>
      <c r="L14" s="29">
        <v>1</v>
      </c>
      <c r="M14" s="30"/>
      <c r="N14" s="30"/>
      <c r="O14" s="29"/>
      <c r="P14" s="29"/>
      <c r="Q14" s="29"/>
      <c r="R14" s="29">
        <v>1</v>
      </c>
      <c r="S14" s="29"/>
      <c r="T14" s="29"/>
      <c r="U14" s="29">
        <v>1</v>
      </c>
      <c r="V14" s="29"/>
      <c r="W14" s="29"/>
      <c r="X14" s="29"/>
      <c r="Y14" s="2"/>
      <c r="Z14" s="2"/>
      <c r="AA14" s="2"/>
      <c r="AB14" s="2"/>
      <c r="AC14" s="31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f>VLOOKUP(FC14,[19]日程信息!$A$11:$B$70,2,0)</f>
        <v>1</v>
      </c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>
        <f>VLOOKUP(FC14,[28]日程信息!$A$10:$D$49,4,0)</f>
        <v>1</v>
      </c>
      <c r="BE14" s="2"/>
      <c r="BF14" s="2">
        <v>1</v>
      </c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12" t="str">
        <f>IF(ISNA(VLOOKUP(FC14,[7]刘禹骏发起的直播!$F$16:$F$437,2,0)),"",1)</f>
        <v/>
      </c>
      <c r="CB14" s="12" t="str">
        <f>IF(ISNA(VLOOKUP(FC14,[8]日程信息!$A$11:$A$298,2,0)),"",1)</f>
        <v/>
      </c>
      <c r="CC14" s="12">
        <f>IF(ISNA(VLOOKUP(FC14,[9]视频会议通话详单!$A$7:$A$252,2,0)),"",1)</f>
        <v>1</v>
      </c>
      <c r="CD14" s="12" t="str">
        <f>IF(ISNA(VLOOKUP(FC14,[10]视频会议通话详单!$A$7:$A$115,2,0)),"",1)</f>
        <v/>
      </c>
      <c r="CE14" s="12" t="str">
        <f>IF(ISNA(VLOOKUP(FC14,[11]日程信息!$A$11:$A$35,2,0)),"",1)</f>
        <v/>
      </c>
      <c r="CF14" s="12" t="str">
        <f>IF(ISNA(VLOOKUP(FC14,[12]创新创业宣讲!$E$17:$E$213,2,0)),"",1)</f>
        <v/>
      </c>
      <c r="CG14" s="12" t="str">
        <f>IF(ISNA(VLOOKUP(FC14,[13]日程信息!$A$11:$A$55,2,0)),"",1)</f>
        <v/>
      </c>
      <c r="CH14" s="12" t="str">
        <f>IF(ISNA(VLOOKUP(FC14,[14]日程信息!$A$11:$A$44,2,0)),"",1)</f>
        <v/>
      </c>
      <c r="CI14" s="12" t="str">
        <f>IF(ISNA(VLOOKUP(FC14,[15]日程信息!$A$11:$A$45,2,0)),"",1)</f>
        <v/>
      </c>
      <c r="CJ14" s="12" t="str">
        <f>IF(ISNA(VLOOKUP(FC14,[16]日程信息!$A$11:$A$45,2,0)),"",1)</f>
        <v/>
      </c>
      <c r="CK14" s="12" t="str">
        <f>IF(ISNA(VLOOKUP(FC14,[17]日程信息!$A$11:$A$37,2,0)),"",1)</f>
        <v/>
      </c>
      <c r="CN14" s="33">
        <f>VLOOKUP(FC14,[31]Sheet3!$D$4:$E$39,2,0)</f>
        <v>3</v>
      </c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>
        <v>1</v>
      </c>
      <c r="DI14" s="34"/>
      <c r="DJ14" s="34"/>
      <c r="DK14" s="34"/>
      <c r="DL14" s="34"/>
      <c r="DM14" s="34"/>
      <c r="DN14" s="34"/>
      <c r="DO14" s="34"/>
      <c r="DP14" s="34"/>
      <c r="DQ14" s="34">
        <v>1</v>
      </c>
      <c r="DR14" s="34"/>
      <c r="DS14" s="34"/>
      <c r="DT14" s="34"/>
      <c r="DU14" s="34"/>
      <c r="DV14" s="34"/>
      <c r="DW14" s="34"/>
      <c r="DX14" s="34"/>
      <c r="DY14" s="34"/>
      <c r="DZ14" s="34">
        <v>1</v>
      </c>
      <c r="EA14" s="34"/>
      <c r="EB14" s="34"/>
      <c r="EC14" s="34"/>
      <c r="ED14" s="34">
        <v>1</v>
      </c>
      <c r="EE14" s="34"/>
      <c r="EF14" s="34"/>
      <c r="EG14" s="34"/>
      <c r="EH14" s="34"/>
      <c r="EI14" s="34"/>
      <c r="EJ14" s="34"/>
      <c r="EK14" s="34">
        <v>1</v>
      </c>
      <c r="EL14" s="34">
        <v>1</v>
      </c>
      <c r="EM14" s="34"/>
      <c r="EN14" s="34"/>
      <c r="EO14" s="34"/>
      <c r="EP14" s="34">
        <v>1</v>
      </c>
      <c r="EQ14" s="34"/>
      <c r="ER14" s="34"/>
      <c r="ES14" s="34">
        <v>1</v>
      </c>
      <c r="ET14" s="34"/>
      <c r="EU14" s="34"/>
      <c r="EV14" s="34"/>
      <c r="EW14" s="34"/>
      <c r="EX14" s="34"/>
      <c r="EY14" s="34"/>
      <c r="EZ14" s="34">
        <v>2</v>
      </c>
      <c r="FA14" s="34">
        <v>2</v>
      </c>
      <c r="FB14" s="32">
        <f t="shared" si="0"/>
        <v>22</v>
      </c>
      <c r="FC14" s="35" t="s">
        <v>335</v>
      </c>
    </row>
    <row r="15" ht="15" spans="1:159">
      <c r="A15">
        <v>14</v>
      </c>
      <c r="B15" s="27" t="s">
        <v>337</v>
      </c>
      <c r="C15" s="27" t="s">
        <v>338</v>
      </c>
      <c r="D15" s="27" t="s">
        <v>309</v>
      </c>
      <c r="E15" s="28" t="s">
        <v>313</v>
      </c>
      <c r="F15" s="29">
        <v>0</v>
      </c>
      <c r="G15" s="29"/>
      <c r="H15" s="29"/>
      <c r="I15" s="29"/>
      <c r="J15" s="29"/>
      <c r="K15" s="29"/>
      <c r="L15" s="29"/>
      <c r="M15" s="30"/>
      <c r="N15" s="30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"/>
      <c r="Z15" s="2"/>
      <c r="AA15" s="2"/>
      <c r="AB15" s="2"/>
      <c r="AC15" s="31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>
        <f>VLOOKUP(FC15,[19]日程信息!$A$11:$B$70,2,0)</f>
        <v>1</v>
      </c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12" t="str">
        <f>IF(ISNA(VLOOKUP(FC15,[7]刘禹骏发起的直播!$F$16:$F$437,2,0)),"",1)</f>
        <v/>
      </c>
      <c r="CB15" s="12" t="str">
        <f>IF(ISNA(VLOOKUP(FC15,[8]日程信息!$A$11:$A$298,2,0)),"",1)</f>
        <v/>
      </c>
      <c r="CC15" s="12" t="str">
        <f>IF(ISNA(VLOOKUP(FC15,[9]视频会议通话详单!$A$7:$A$252,2,0)),"",1)</f>
        <v/>
      </c>
      <c r="CD15" s="12" t="str">
        <f>IF(ISNA(VLOOKUP(FC15,[10]视频会议通话详单!$A$7:$A$115,2,0)),"",1)</f>
        <v/>
      </c>
      <c r="CE15" s="12" t="str">
        <f>IF(ISNA(VLOOKUP(FC15,[11]日程信息!$A$11:$A$35,2,0)),"",1)</f>
        <v/>
      </c>
      <c r="CF15" s="12" t="str">
        <f>IF(ISNA(VLOOKUP(FC15,[12]创新创业宣讲!$E$17:$E$213,2,0)),"",1)</f>
        <v/>
      </c>
      <c r="CG15" s="12" t="str">
        <f>IF(ISNA(VLOOKUP(FC15,[13]日程信息!$A$11:$A$55,2,0)),"",1)</f>
        <v/>
      </c>
      <c r="CH15" s="12" t="str">
        <f>IF(ISNA(VLOOKUP(FC15,[14]日程信息!$A$11:$A$44,2,0)),"",1)</f>
        <v/>
      </c>
      <c r="CI15" s="12" t="str">
        <f>IF(ISNA(VLOOKUP(FC15,[15]日程信息!$A$11:$A$45,2,0)),"",1)</f>
        <v/>
      </c>
      <c r="CJ15" s="12" t="str">
        <f>IF(ISNA(VLOOKUP(FC15,[16]日程信息!$A$11:$A$45,2,0)),"",1)</f>
        <v/>
      </c>
      <c r="CK15" s="12" t="str">
        <f>IF(ISNA(VLOOKUP(FC15,[17]日程信息!$A$11:$A$37,2,0)),"",1)</f>
        <v/>
      </c>
      <c r="CN15" s="33">
        <f>VLOOKUP(FC15,[31]Sheet3!$D$4:$E$39,2,0)</f>
        <v>1</v>
      </c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>
        <v>1</v>
      </c>
      <c r="DT15" s="34"/>
      <c r="DU15" s="34">
        <v>1</v>
      </c>
      <c r="DV15" s="34">
        <v>1</v>
      </c>
      <c r="DW15" s="34">
        <v>1</v>
      </c>
      <c r="DX15" s="34">
        <v>1</v>
      </c>
      <c r="DY15" s="34"/>
      <c r="DZ15" s="34"/>
      <c r="EA15" s="34"/>
      <c r="EB15" s="34">
        <v>1</v>
      </c>
      <c r="EC15" s="34">
        <v>1</v>
      </c>
      <c r="ED15" s="34">
        <v>1</v>
      </c>
      <c r="EE15" s="34"/>
      <c r="EF15" s="34"/>
      <c r="EG15" s="34"/>
      <c r="EH15" s="34"/>
      <c r="EI15" s="34"/>
      <c r="EJ15" s="34">
        <v>1</v>
      </c>
      <c r="EK15" s="34"/>
      <c r="EL15" s="34"/>
      <c r="EM15" s="34"/>
      <c r="EN15" s="34">
        <v>1</v>
      </c>
      <c r="EO15" s="34">
        <v>1</v>
      </c>
      <c r="EP15" s="34">
        <v>1</v>
      </c>
      <c r="EQ15" s="34">
        <v>1</v>
      </c>
      <c r="ER15" s="34"/>
      <c r="ES15" s="34">
        <v>1</v>
      </c>
      <c r="ET15" s="34"/>
      <c r="EU15" s="34">
        <v>1</v>
      </c>
      <c r="EV15" s="34">
        <v>1</v>
      </c>
      <c r="EW15" s="34">
        <v>1</v>
      </c>
      <c r="EX15" s="34"/>
      <c r="EY15" s="34"/>
      <c r="EZ15" s="34">
        <v>2</v>
      </c>
      <c r="FA15" s="34">
        <v>2</v>
      </c>
      <c r="FB15" s="32">
        <f t="shared" si="0"/>
        <v>23</v>
      </c>
      <c r="FC15" s="35" t="s">
        <v>337</v>
      </c>
    </row>
    <row r="16" ht="15" spans="1:159">
      <c r="A16">
        <v>15</v>
      </c>
      <c r="B16" s="27" t="s">
        <v>339</v>
      </c>
      <c r="C16" s="27" t="s">
        <v>340</v>
      </c>
      <c r="D16" s="27" t="s">
        <v>309</v>
      </c>
      <c r="E16" s="28" t="s">
        <v>316</v>
      </c>
      <c r="F16" s="29">
        <v>1</v>
      </c>
      <c r="G16" s="29"/>
      <c r="H16" s="29"/>
      <c r="I16" s="29"/>
      <c r="J16" s="29"/>
      <c r="K16" s="29">
        <v>1</v>
      </c>
      <c r="L16" s="29"/>
      <c r="M16" s="30"/>
      <c r="N16" s="30"/>
      <c r="O16" s="29"/>
      <c r="P16" s="29">
        <v>1</v>
      </c>
      <c r="Q16" s="29"/>
      <c r="R16" s="29">
        <v>1</v>
      </c>
      <c r="S16" s="29">
        <v>1</v>
      </c>
      <c r="T16" s="29"/>
      <c r="U16" s="29">
        <v>1</v>
      </c>
      <c r="V16" s="29"/>
      <c r="W16" s="29"/>
      <c r="X16" s="29">
        <v>1</v>
      </c>
      <c r="Y16" s="2"/>
      <c r="Z16" s="2"/>
      <c r="AA16" s="2">
        <v>1</v>
      </c>
      <c r="AB16" s="2">
        <v>2</v>
      </c>
      <c r="AC16" s="31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>
        <v>1</v>
      </c>
      <c r="AX16" s="2"/>
      <c r="AY16" s="2">
        <f>VLOOKUP(FC16,[18]参会明细!$A:$B,2,0)</f>
        <v>1</v>
      </c>
      <c r="AZ16" s="2"/>
      <c r="BA16" s="2"/>
      <c r="BB16" s="2"/>
      <c r="BC16" s="2"/>
      <c r="BD16" s="2"/>
      <c r="BE16" s="2"/>
      <c r="BF16" s="2"/>
      <c r="BG16" s="32"/>
      <c r="BH16" s="32"/>
      <c r="BI16" s="32"/>
      <c r="BJ16" s="32"/>
      <c r="BK16" s="32"/>
      <c r="BL16" s="32"/>
      <c r="BM16" s="32"/>
      <c r="BN16" s="32"/>
      <c r="BO16" s="32">
        <v>1</v>
      </c>
      <c r="BP16" s="32"/>
      <c r="BQ16" s="32"/>
      <c r="BR16" s="32"/>
      <c r="BS16" s="32"/>
      <c r="BT16" s="32"/>
      <c r="BU16" s="32">
        <v>1</v>
      </c>
      <c r="BV16" s="32"/>
      <c r="BW16" s="32"/>
      <c r="BX16" s="32">
        <v>1</v>
      </c>
      <c r="BY16" s="32"/>
      <c r="BZ16" s="32"/>
      <c r="CA16" s="12" t="str">
        <f>IF(ISNA(VLOOKUP(FC16,[7]刘禹骏发起的直播!$F$16:$F$437,2,0)),"",1)</f>
        <v/>
      </c>
      <c r="CB16" s="12" t="str">
        <f>IF(ISNA(VLOOKUP(FC16,[8]日程信息!$A$11:$A$298,2,0)),"",1)</f>
        <v/>
      </c>
      <c r="CC16" s="12" t="str">
        <f>IF(ISNA(VLOOKUP(FC16,[9]视频会议通话详单!$A$7:$A$252,2,0)),"",1)</f>
        <v/>
      </c>
      <c r="CD16" s="12" t="str">
        <f>IF(ISNA(VLOOKUP(FC16,[10]视频会议通话详单!$A$7:$A$115,2,0)),"",1)</f>
        <v/>
      </c>
      <c r="CE16" s="12" t="str">
        <f>IF(ISNA(VLOOKUP(FC16,[11]日程信息!$A$11:$A$35,2,0)),"",1)</f>
        <v/>
      </c>
      <c r="CF16" s="12" t="str">
        <f>IF(ISNA(VLOOKUP(FC16,[12]创新创业宣讲!$E$17:$E$213,2,0)),"",1)</f>
        <v/>
      </c>
      <c r="CG16" s="12" t="str">
        <f>IF(ISNA(VLOOKUP(FC16,[13]日程信息!$A$11:$A$55,2,0)),"",1)</f>
        <v/>
      </c>
      <c r="CH16" s="12" t="str">
        <f>IF(ISNA(VLOOKUP(FC16,[14]日程信息!$A$11:$A$44,2,0)),"",1)</f>
        <v/>
      </c>
      <c r="CI16" s="12" t="str">
        <f>IF(ISNA(VLOOKUP(FC16,[15]日程信息!$A$11:$A$45,2,0)),"",1)</f>
        <v/>
      </c>
      <c r="CJ16" s="12" t="str">
        <f>IF(ISNA(VLOOKUP(FC16,[16]日程信息!$A$11:$A$45,2,0)),"",1)</f>
        <v/>
      </c>
      <c r="CK16" s="12" t="str">
        <f>IF(ISNA(VLOOKUP(FC16,[17]日程信息!$A$11:$A$37,2,0)),"",1)</f>
        <v/>
      </c>
      <c r="CN16" s="33">
        <f>VLOOKUP(FC16,[31]Sheet3!$D$4:$E$39,2,0)</f>
        <v>3</v>
      </c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>
        <v>1</v>
      </c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>
        <v>1</v>
      </c>
      <c r="EC16" s="34"/>
      <c r="ED16" s="34"/>
      <c r="EE16" s="34"/>
      <c r="EF16" s="34"/>
      <c r="EG16" s="34"/>
      <c r="EH16" s="34"/>
      <c r="EI16" s="34"/>
      <c r="EJ16" s="34"/>
      <c r="EK16" s="34">
        <v>1</v>
      </c>
      <c r="EL16" s="34">
        <v>1</v>
      </c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>
        <v>2</v>
      </c>
      <c r="FB16" s="32">
        <f t="shared" si="0"/>
        <v>24</v>
      </c>
      <c r="FC16" s="35" t="s">
        <v>339</v>
      </c>
    </row>
    <row r="17" ht="15" spans="1:159">
      <c r="A17">
        <v>16</v>
      </c>
      <c r="B17" s="27" t="s">
        <v>341</v>
      </c>
      <c r="C17" s="27" t="s">
        <v>342</v>
      </c>
      <c r="D17" s="27" t="s">
        <v>309</v>
      </c>
      <c r="E17" s="28" t="s">
        <v>313</v>
      </c>
      <c r="F17" s="29">
        <v>0</v>
      </c>
      <c r="G17" s="29"/>
      <c r="H17" s="29"/>
      <c r="I17" s="29"/>
      <c r="J17" s="29"/>
      <c r="K17" s="29"/>
      <c r="L17" s="29"/>
      <c r="M17" s="30"/>
      <c r="N17" s="30"/>
      <c r="O17" s="29"/>
      <c r="P17" s="29">
        <v>1</v>
      </c>
      <c r="Q17" s="29"/>
      <c r="R17" s="29">
        <v>1</v>
      </c>
      <c r="S17" s="29"/>
      <c r="T17" s="29"/>
      <c r="U17" s="29"/>
      <c r="V17" s="29"/>
      <c r="W17" s="29"/>
      <c r="X17" s="29">
        <v>1</v>
      </c>
      <c r="Y17" s="2"/>
      <c r="Z17" s="2"/>
      <c r="AA17" s="2">
        <v>1</v>
      </c>
      <c r="AB17" s="2"/>
      <c r="AC17" s="31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>
        <f>VLOOKUP(FC17,[18]参会明细!$A:$B,2,0)</f>
        <v>1</v>
      </c>
      <c r="AZ17" s="2"/>
      <c r="BA17" s="2"/>
      <c r="BB17" s="2"/>
      <c r="BC17" s="2"/>
      <c r="BD17" s="2"/>
      <c r="BE17" s="2"/>
      <c r="BF17" s="2"/>
      <c r="BG17" s="32">
        <v>1</v>
      </c>
      <c r="BH17" s="32">
        <v>1</v>
      </c>
      <c r="BI17" s="32"/>
      <c r="BJ17" s="32"/>
      <c r="BK17" s="32">
        <v>2</v>
      </c>
      <c r="BL17" s="32"/>
      <c r="BM17" s="32"/>
      <c r="BN17" s="32"/>
      <c r="BO17" s="32"/>
      <c r="BP17" s="32">
        <v>1</v>
      </c>
      <c r="BQ17" s="32">
        <v>1</v>
      </c>
      <c r="BR17" s="32"/>
      <c r="BS17" s="32">
        <v>1</v>
      </c>
      <c r="BT17" s="32"/>
      <c r="BU17" s="32"/>
      <c r="BV17" s="32"/>
      <c r="BW17" s="32"/>
      <c r="BX17" s="32"/>
      <c r="BY17" s="32"/>
      <c r="BZ17" s="32">
        <v>1</v>
      </c>
      <c r="CA17" s="12" t="str">
        <f>IF(ISNA(VLOOKUP(FC17,[7]刘禹骏发起的直播!$F$16:$F$437,2,0)),"",1)</f>
        <v/>
      </c>
      <c r="CB17" s="12">
        <f>IF(ISNA(VLOOKUP(FC17,[8]日程信息!$A$11:$A$298,2,0)),"",1)</f>
        <v>1</v>
      </c>
      <c r="CC17" s="12">
        <f>IF(ISNA(VLOOKUP(FC17,[9]视频会议通话详单!$A$7:$A$252,2,0)),"",1)</f>
        <v>1</v>
      </c>
      <c r="CD17" s="12">
        <f>IF(ISNA(VLOOKUP(FC17,[10]视频会议通话详单!$A$7:$A$115,2,0)),"",1)</f>
        <v>1</v>
      </c>
      <c r="CE17" s="12" t="str">
        <f>IF(ISNA(VLOOKUP(FC17,[11]日程信息!$A$11:$A$35,2,0)),"",1)</f>
        <v/>
      </c>
      <c r="CF17" s="12">
        <f>IF(ISNA(VLOOKUP(FC17,[12]创新创业宣讲!$E$17:$E$213,2,0)),"",1)</f>
        <v>1</v>
      </c>
      <c r="CG17" s="12" t="str">
        <f>IF(ISNA(VLOOKUP(FC17,[13]日程信息!$A$11:$A$55,2,0)),"",1)</f>
        <v/>
      </c>
      <c r="CH17" s="12" t="str">
        <f>IF(ISNA(VLOOKUP(FC17,[14]日程信息!$A$11:$A$44,2,0)),"",1)</f>
        <v/>
      </c>
      <c r="CI17" s="12" t="str">
        <f>IF(ISNA(VLOOKUP(FC17,[15]日程信息!$A$11:$A$45,2,0)),"",1)</f>
        <v/>
      </c>
      <c r="CJ17" s="12" t="str">
        <f>IF(ISNA(VLOOKUP(FC17,[16]日程信息!$A$11:$A$45,2,0)),"",1)</f>
        <v/>
      </c>
      <c r="CK17" s="12" t="str">
        <f>IF(ISNA(VLOOKUP(FC17,[17]日程信息!$A$11:$A$37,2,0)),"",1)</f>
        <v/>
      </c>
      <c r="CN17" s="33">
        <f>VLOOKUP(FC17,[31]Sheet3!$D$4:$E$39,2,0)</f>
        <v>3</v>
      </c>
      <c r="CO17" s="34"/>
      <c r="CP17" s="34">
        <v>1</v>
      </c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>
        <v>1</v>
      </c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>
        <v>1</v>
      </c>
      <c r="EA17" s="34"/>
      <c r="EB17" s="34">
        <v>1</v>
      </c>
      <c r="EC17" s="34"/>
      <c r="ED17" s="34"/>
      <c r="EE17" s="34"/>
      <c r="EF17" s="34"/>
      <c r="EG17" s="34"/>
      <c r="EH17" s="34"/>
      <c r="EI17" s="34"/>
      <c r="EJ17" s="34"/>
      <c r="EK17" s="34">
        <v>1</v>
      </c>
      <c r="EL17" s="34">
        <v>1</v>
      </c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>
        <v>2</v>
      </c>
      <c r="FB17" s="32">
        <f t="shared" si="0"/>
        <v>28</v>
      </c>
      <c r="FC17" s="35" t="s">
        <v>341</v>
      </c>
    </row>
    <row r="18" ht="15" spans="1:159">
      <c r="A18">
        <v>17</v>
      </c>
      <c r="B18" s="27" t="s">
        <v>343</v>
      </c>
      <c r="C18" s="27" t="s">
        <v>344</v>
      </c>
      <c r="D18" s="27" t="s">
        <v>309</v>
      </c>
      <c r="E18" s="28" t="s">
        <v>316</v>
      </c>
      <c r="F18" s="29">
        <v>0</v>
      </c>
      <c r="G18" s="29"/>
      <c r="H18" s="29"/>
      <c r="I18" s="29"/>
      <c r="J18" s="29"/>
      <c r="K18" s="29">
        <v>1</v>
      </c>
      <c r="L18" s="29"/>
      <c r="M18" s="30"/>
      <c r="N18" s="30"/>
      <c r="O18" s="29"/>
      <c r="P18" s="29"/>
      <c r="Q18" s="29"/>
      <c r="R18" s="29"/>
      <c r="S18" s="29"/>
      <c r="T18" s="29"/>
      <c r="U18" s="29"/>
      <c r="V18" s="29"/>
      <c r="W18" s="29"/>
      <c r="X18" s="29">
        <v>1</v>
      </c>
      <c r="Y18" s="2"/>
      <c r="Z18" s="2"/>
      <c r="AA18" s="2"/>
      <c r="AB18" s="2"/>
      <c r="AC18" s="31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32"/>
      <c r="BH18" s="32"/>
      <c r="BI18" s="32"/>
      <c r="BJ18" s="32"/>
      <c r="BK18" s="32"/>
      <c r="BL18" s="32"/>
      <c r="BM18" s="32"/>
      <c r="BN18" s="32"/>
      <c r="BO18" s="32"/>
      <c r="BP18" s="32">
        <v>1</v>
      </c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12" t="str">
        <f>IF(ISNA(VLOOKUP(FC18,[7]刘禹骏发起的直播!$F$16:$F$437,2,0)),"",1)</f>
        <v/>
      </c>
      <c r="CB18" s="12" t="str">
        <f>IF(ISNA(VLOOKUP(FC18,[8]日程信息!$A$11:$A$298,2,0)),"",1)</f>
        <v/>
      </c>
      <c r="CC18" s="12">
        <f>IF(ISNA(VLOOKUP(FC18,[9]视频会议通话详单!$A$7:$A$252,2,0)),"",1)</f>
        <v>1</v>
      </c>
      <c r="CD18" s="12" t="str">
        <f>IF(ISNA(VLOOKUP(FC18,[10]视频会议通话详单!$A$7:$A$115,2,0)),"",1)</f>
        <v/>
      </c>
      <c r="CE18" s="12" t="str">
        <f>IF(ISNA(VLOOKUP(FC18,[11]日程信息!$A$11:$A$35,2,0)),"",1)</f>
        <v/>
      </c>
      <c r="CF18" s="12" t="str">
        <f>IF(ISNA(VLOOKUP(FC18,[12]创新创业宣讲!$E$17:$E$213,2,0)),"",1)</f>
        <v/>
      </c>
      <c r="CG18" s="12" t="str">
        <f>IF(ISNA(VLOOKUP(FC18,[13]日程信息!$A$11:$A$55,2,0)),"",1)</f>
        <v/>
      </c>
      <c r="CH18" s="12" t="str">
        <f>IF(ISNA(VLOOKUP(FC18,[14]日程信息!$A$11:$A$44,2,0)),"",1)</f>
        <v/>
      </c>
      <c r="CI18" s="12" t="str">
        <f>IF(ISNA(VLOOKUP(FC18,[15]日程信息!$A$11:$A$45,2,0)),"",1)</f>
        <v/>
      </c>
      <c r="CJ18" s="12" t="str">
        <f>IF(ISNA(VLOOKUP(FC18,[16]日程信息!$A$11:$A$45,2,0)),"",1)</f>
        <v/>
      </c>
      <c r="CK18" s="12" t="str">
        <f>IF(ISNA(VLOOKUP(FC18,[17]日程信息!$A$11:$A$37,2,0)),"",1)</f>
        <v/>
      </c>
      <c r="CN18" s="33">
        <f>VLOOKUP(FC18,[31]Sheet3!$D$4:$E$39,2,0)</f>
        <v>3</v>
      </c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>
        <v>1</v>
      </c>
      <c r="DK18" s="34">
        <v>1</v>
      </c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>
        <v>1</v>
      </c>
      <c r="EL18" s="34">
        <v>1</v>
      </c>
      <c r="EM18" s="34"/>
      <c r="EN18" s="34"/>
      <c r="EO18" s="34"/>
      <c r="EP18" s="34">
        <v>1</v>
      </c>
      <c r="EQ18" s="34"/>
      <c r="ER18" s="34"/>
      <c r="ES18" s="34">
        <v>1</v>
      </c>
      <c r="ET18" s="34"/>
      <c r="EU18" s="34">
        <v>1</v>
      </c>
      <c r="EV18" s="34">
        <v>1</v>
      </c>
      <c r="EW18" s="34"/>
      <c r="EX18" s="34"/>
      <c r="EY18" s="34"/>
      <c r="EZ18" s="34">
        <v>8</v>
      </c>
      <c r="FA18" s="34">
        <v>2</v>
      </c>
      <c r="FB18" s="32">
        <f t="shared" si="0"/>
        <v>25</v>
      </c>
      <c r="FC18" s="35" t="s">
        <v>343</v>
      </c>
    </row>
    <row r="19" ht="15" spans="1:159">
      <c r="A19">
        <v>18</v>
      </c>
      <c r="B19" s="27" t="s">
        <v>345</v>
      </c>
      <c r="C19" s="27" t="s">
        <v>346</v>
      </c>
      <c r="D19" s="27" t="s">
        <v>309</v>
      </c>
      <c r="E19" s="28" t="s">
        <v>313</v>
      </c>
      <c r="F19" s="29">
        <v>0</v>
      </c>
      <c r="G19" s="29"/>
      <c r="H19" s="29"/>
      <c r="I19" s="29"/>
      <c r="J19" s="29"/>
      <c r="K19" s="29">
        <v>1</v>
      </c>
      <c r="L19" s="29"/>
      <c r="M19" s="30"/>
      <c r="N19" s="30"/>
      <c r="O19" s="29"/>
      <c r="P19" s="29"/>
      <c r="Q19" s="29"/>
      <c r="R19" s="29"/>
      <c r="S19" s="29"/>
      <c r="T19" s="29"/>
      <c r="U19" s="29">
        <v>1</v>
      </c>
      <c r="V19" s="29"/>
      <c r="W19" s="29"/>
      <c r="X19" s="29"/>
      <c r="Y19" s="2"/>
      <c r="Z19" s="2"/>
      <c r="AA19" s="2"/>
      <c r="AB19" s="2">
        <v>2</v>
      </c>
      <c r="AC19" s="31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>
        <f>VLOOKUP(FC19,[24]日程信息!$A$11:$B$123,2,0)</f>
        <v>1</v>
      </c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32"/>
      <c r="BH19" s="32"/>
      <c r="BI19" s="32"/>
      <c r="BJ19" s="32"/>
      <c r="BK19" s="32"/>
      <c r="BL19" s="32"/>
      <c r="BM19" s="32"/>
      <c r="BN19" s="32"/>
      <c r="BO19" s="32">
        <v>1</v>
      </c>
      <c r="BP19" s="32">
        <v>1</v>
      </c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12">
        <f>IF(ISNA(VLOOKUP(FC19,[7]刘禹骏发起的直播!$F$16:$F$437,2,0)),"",1)</f>
        <v>1</v>
      </c>
      <c r="CB19" s="12" t="str">
        <f>IF(ISNA(VLOOKUP(FC19,[8]日程信息!$A$11:$A$298,2,0)),"",1)</f>
        <v/>
      </c>
      <c r="CC19" s="12" t="str">
        <f>IF(ISNA(VLOOKUP(FC19,[9]视频会议通话详单!$A$7:$A$252,2,0)),"",1)</f>
        <v/>
      </c>
      <c r="CD19" s="12" t="str">
        <f>IF(ISNA(VLOOKUP(FC19,[10]视频会议通话详单!$A$7:$A$115,2,0)),"",1)</f>
        <v/>
      </c>
      <c r="CE19" s="12" t="str">
        <f>IF(ISNA(VLOOKUP(FC19,[11]日程信息!$A$11:$A$35,2,0)),"",1)</f>
        <v/>
      </c>
      <c r="CF19" s="12" t="str">
        <f>IF(ISNA(VLOOKUP(FC19,[12]创新创业宣讲!$E$17:$E$213,2,0)),"",1)</f>
        <v/>
      </c>
      <c r="CG19" s="12">
        <f>IF(ISNA(VLOOKUP(FC19,[13]日程信息!$A$11:$A$55,2,0)),"",1)</f>
        <v>1</v>
      </c>
      <c r="CH19" s="12" t="str">
        <f>IF(ISNA(VLOOKUP(FC19,[14]日程信息!$A$11:$A$44,2,0)),"",1)</f>
        <v/>
      </c>
      <c r="CI19" s="12" t="str">
        <f>IF(ISNA(VLOOKUP(FC19,[15]日程信息!$A$11:$A$45,2,0)),"",1)</f>
        <v/>
      </c>
      <c r="CJ19" s="12" t="str">
        <f>IF(ISNA(VLOOKUP(FC19,[16]日程信息!$A$11:$A$45,2,0)),"",1)</f>
        <v/>
      </c>
      <c r="CK19" s="12" t="str">
        <f>IF(ISNA(VLOOKUP(FC19,[17]日程信息!$A$11:$A$37,2,0)),"",1)</f>
        <v/>
      </c>
      <c r="CN19" s="33">
        <f>VLOOKUP(FC19,[31]Sheet3!$D$4:$E$39,2,0)</f>
        <v>3</v>
      </c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>
        <v>1</v>
      </c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>
        <v>1</v>
      </c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>
        <v>1</v>
      </c>
      <c r="ET19" s="34"/>
      <c r="EU19" s="34"/>
      <c r="EV19" s="34"/>
      <c r="EW19" s="34">
        <v>1</v>
      </c>
      <c r="EX19" s="34"/>
      <c r="EY19" s="34"/>
      <c r="EZ19" s="34"/>
      <c r="FA19" s="34">
        <v>2</v>
      </c>
      <c r="FB19" s="32">
        <f t="shared" si="0"/>
        <v>18</v>
      </c>
      <c r="FC19" s="35" t="s">
        <v>345</v>
      </c>
    </row>
    <row r="20" ht="15" spans="1:159">
      <c r="A20">
        <v>19</v>
      </c>
      <c r="B20" s="27" t="s">
        <v>347</v>
      </c>
      <c r="C20" s="27" t="s">
        <v>348</v>
      </c>
      <c r="D20" s="27" t="s">
        <v>309</v>
      </c>
      <c r="E20" s="28" t="s">
        <v>316</v>
      </c>
      <c r="F20" s="29">
        <v>1</v>
      </c>
      <c r="G20" s="29"/>
      <c r="H20" s="29"/>
      <c r="I20" s="29"/>
      <c r="J20" s="29"/>
      <c r="K20" s="29"/>
      <c r="L20" s="29"/>
      <c r="M20" s="30"/>
      <c r="N20" s="30"/>
      <c r="O20" s="29">
        <v>1</v>
      </c>
      <c r="P20" s="29"/>
      <c r="Q20" s="29"/>
      <c r="R20" s="29"/>
      <c r="S20" s="29"/>
      <c r="T20" s="29"/>
      <c r="U20" s="29"/>
      <c r="V20" s="29"/>
      <c r="W20" s="29"/>
      <c r="X20" s="29"/>
      <c r="Y20" s="2"/>
      <c r="Z20" s="2"/>
      <c r="AA20" s="2"/>
      <c r="AB20" s="2"/>
      <c r="AC20" s="31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>
        <v>1</v>
      </c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12" t="str">
        <f>IF(ISNA(VLOOKUP(FC20,[7]刘禹骏发起的直播!$F$16:$F$437,2,0)),"",1)</f>
        <v/>
      </c>
      <c r="CB20" s="12" t="str">
        <f>IF(ISNA(VLOOKUP(FC20,[8]日程信息!$A$11:$A$298,2,0)),"",1)</f>
        <v/>
      </c>
      <c r="CC20" s="12" t="str">
        <f>IF(ISNA(VLOOKUP(FC20,[9]视频会议通话详单!$A$7:$A$252,2,0)),"",1)</f>
        <v/>
      </c>
      <c r="CD20" s="12" t="str">
        <f>IF(ISNA(VLOOKUP(FC20,[10]视频会议通话详单!$A$7:$A$115,2,0)),"",1)</f>
        <v/>
      </c>
      <c r="CE20" s="12" t="str">
        <f>IF(ISNA(VLOOKUP(FC20,[11]日程信息!$A$11:$A$35,2,0)),"",1)</f>
        <v/>
      </c>
      <c r="CF20" s="12" t="str">
        <f>IF(ISNA(VLOOKUP(FC20,[12]创新创业宣讲!$E$17:$E$213,2,0)),"",1)</f>
        <v/>
      </c>
      <c r="CG20" s="12" t="str">
        <f>IF(ISNA(VLOOKUP(FC20,[13]日程信息!$A$11:$A$55,2,0)),"",1)</f>
        <v/>
      </c>
      <c r="CH20" s="12" t="str">
        <f>IF(ISNA(VLOOKUP(FC20,[14]日程信息!$A$11:$A$44,2,0)),"",1)</f>
        <v/>
      </c>
      <c r="CI20" s="12" t="str">
        <f>IF(ISNA(VLOOKUP(FC20,[15]日程信息!$A$11:$A$45,2,0)),"",1)</f>
        <v/>
      </c>
      <c r="CJ20" s="12" t="str">
        <f>IF(ISNA(VLOOKUP(FC20,[16]日程信息!$A$11:$A$45,2,0)),"",1)</f>
        <v/>
      </c>
      <c r="CK20" s="12" t="str">
        <f>IF(ISNA(VLOOKUP(FC20,[17]日程信息!$A$11:$A$37,2,0)),"",1)</f>
        <v/>
      </c>
      <c r="CN20" s="33">
        <f>VLOOKUP(FC20,[31]Sheet3!$D$4:$E$39,2,0)</f>
        <v>1</v>
      </c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>
        <v>1</v>
      </c>
      <c r="DR20" s="34"/>
      <c r="DS20" s="34"/>
      <c r="DT20" s="34"/>
      <c r="DU20" s="34"/>
      <c r="DV20" s="34">
        <v>1</v>
      </c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>
        <v>1</v>
      </c>
      <c r="ET20" s="34"/>
      <c r="EU20" s="34"/>
      <c r="EV20" s="34"/>
      <c r="EW20" s="34"/>
      <c r="EX20" s="34"/>
      <c r="EY20" s="34"/>
      <c r="EZ20" s="34"/>
      <c r="FA20" s="34"/>
      <c r="FB20" s="32">
        <f t="shared" si="0"/>
        <v>7</v>
      </c>
      <c r="FC20" s="35" t="s">
        <v>347</v>
      </c>
    </row>
    <row r="21" ht="15" spans="1:159">
      <c r="A21">
        <v>20</v>
      </c>
      <c r="B21" s="27" t="s">
        <v>349</v>
      </c>
      <c r="C21" s="27" t="s">
        <v>350</v>
      </c>
      <c r="D21" s="27" t="s">
        <v>309</v>
      </c>
      <c r="E21" s="28" t="s">
        <v>313</v>
      </c>
      <c r="F21" s="29">
        <v>0</v>
      </c>
      <c r="G21" s="29"/>
      <c r="H21" s="29"/>
      <c r="I21" s="29"/>
      <c r="J21" s="29"/>
      <c r="K21" s="29">
        <v>1</v>
      </c>
      <c r="L21" s="29"/>
      <c r="M21" s="30"/>
      <c r="N21" s="30"/>
      <c r="O21" s="29"/>
      <c r="P21" s="29">
        <v>1</v>
      </c>
      <c r="Q21" s="29">
        <v>1</v>
      </c>
      <c r="R21" s="29">
        <v>1</v>
      </c>
      <c r="S21" s="29"/>
      <c r="T21" s="29"/>
      <c r="U21" s="29"/>
      <c r="V21" s="29"/>
      <c r="W21" s="29"/>
      <c r="X21" s="29"/>
      <c r="Y21" s="2"/>
      <c r="Z21" s="2"/>
      <c r="AA21" s="2"/>
      <c r="AB21" s="2">
        <v>2</v>
      </c>
      <c r="AC21" s="31"/>
      <c r="AD21" s="2"/>
      <c r="AE21" s="2"/>
      <c r="AF21" s="2"/>
      <c r="AG21" s="2"/>
      <c r="AH21" s="2"/>
      <c r="AI21" s="2"/>
      <c r="AJ21" s="2">
        <f>VLOOKUP(FC21,[5]Sheet1!$A$3:$B$40,2,0)</f>
        <v>1</v>
      </c>
      <c r="AK21" s="2"/>
      <c r="AL21" s="2"/>
      <c r="AM21" s="2"/>
      <c r="AN21" s="2"/>
      <c r="AO21" s="2"/>
      <c r="AP21" s="2"/>
      <c r="AQ21" s="2"/>
      <c r="AR21" s="2">
        <f>VLOOKUP(FC21,[19]日程信息!$A$11:$B$70,2,0)</f>
        <v>1</v>
      </c>
      <c r="AS21" s="2"/>
      <c r="AT21" s="2"/>
      <c r="AU21" s="2"/>
      <c r="AV21" s="2"/>
      <c r="AW21" s="2"/>
      <c r="AX21" s="2"/>
      <c r="AY21" s="2">
        <f>VLOOKUP(FC21,[18]参会明细!$A:$B,2,0)</f>
        <v>1</v>
      </c>
      <c r="AZ21" s="2"/>
      <c r="BA21" s="2"/>
      <c r="BB21" s="2"/>
      <c r="BC21" s="2"/>
      <c r="BD21" s="2"/>
      <c r="BE21" s="2"/>
      <c r="BF21" s="2"/>
      <c r="BG21" s="32"/>
      <c r="BH21" s="32">
        <v>1</v>
      </c>
      <c r="BI21" s="32"/>
      <c r="BJ21" s="32"/>
      <c r="BK21" s="32"/>
      <c r="BL21" s="32"/>
      <c r="BM21" s="32"/>
      <c r="BN21" s="32"/>
      <c r="BO21" s="32">
        <v>1</v>
      </c>
      <c r="BP21" s="32"/>
      <c r="BQ21" s="32">
        <v>1</v>
      </c>
      <c r="BR21" s="32"/>
      <c r="BS21" s="32"/>
      <c r="BT21" s="32"/>
      <c r="BU21" s="32"/>
      <c r="BV21" s="32"/>
      <c r="BW21" s="32"/>
      <c r="BX21" s="32"/>
      <c r="BY21" s="32"/>
      <c r="BZ21" s="32"/>
      <c r="CA21" s="12" t="str">
        <f>IF(ISNA(VLOOKUP(FC21,[7]刘禹骏发起的直播!$F$16:$F$437,2,0)),"",1)</f>
        <v/>
      </c>
      <c r="CB21" s="12" t="str">
        <f>IF(ISNA(VLOOKUP(FC21,[8]日程信息!$A$11:$A$298,2,0)),"",1)</f>
        <v/>
      </c>
      <c r="CC21" s="12">
        <f>IF(ISNA(VLOOKUP(FC21,[9]视频会议通话详单!$A$7:$A$252,2,0)),"",1)</f>
        <v>1</v>
      </c>
      <c r="CD21" s="12" t="str">
        <f>IF(ISNA(VLOOKUP(FC21,[10]视频会议通话详单!$A$7:$A$115,2,0)),"",1)</f>
        <v/>
      </c>
      <c r="CE21" s="12" t="str">
        <f>IF(ISNA(VLOOKUP(FC21,[11]日程信息!$A$11:$A$35,2,0)),"",1)</f>
        <v/>
      </c>
      <c r="CF21" s="12" t="str">
        <f>IF(ISNA(VLOOKUP(FC21,[12]创新创业宣讲!$E$17:$E$213,2,0)),"",1)</f>
        <v/>
      </c>
      <c r="CG21" s="12" t="str">
        <f>IF(ISNA(VLOOKUP(FC21,[13]日程信息!$A$11:$A$55,2,0)),"",1)</f>
        <v/>
      </c>
      <c r="CH21" s="12" t="str">
        <f>IF(ISNA(VLOOKUP(FC21,[14]日程信息!$A$11:$A$44,2,0)),"",1)</f>
        <v/>
      </c>
      <c r="CI21" s="12" t="str">
        <f>IF(ISNA(VLOOKUP(FC21,[15]日程信息!$A$11:$A$45,2,0)),"",1)</f>
        <v/>
      </c>
      <c r="CJ21" s="12" t="str">
        <f>IF(ISNA(VLOOKUP(FC21,[16]日程信息!$A$11:$A$45,2,0)),"",1)</f>
        <v/>
      </c>
      <c r="CK21" s="12" t="str">
        <f>IF(ISNA(VLOOKUP(FC21,[17]日程信息!$A$11:$A$37,2,0)),"",1)</f>
        <v/>
      </c>
      <c r="CN21" s="33">
        <f>VLOOKUP(FC21,[31]Sheet3!$D$4:$E$39,2,0)</f>
        <v>3</v>
      </c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>
        <v>1</v>
      </c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>
        <v>1</v>
      </c>
      <c r="EL21" s="34">
        <v>1</v>
      </c>
      <c r="EM21" s="34"/>
      <c r="EN21" s="34"/>
      <c r="EO21" s="34"/>
      <c r="EP21" s="34"/>
      <c r="EQ21" s="34">
        <v>1</v>
      </c>
      <c r="ER21" s="34"/>
      <c r="ES21" s="34">
        <v>1</v>
      </c>
      <c r="ET21" s="34"/>
      <c r="EU21" s="34">
        <v>1</v>
      </c>
      <c r="EV21" s="34"/>
      <c r="EW21" s="34">
        <v>1</v>
      </c>
      <c r="EX21" s="34"/>
      <c r="EY21" s="34"/>
      <c r="EZ21" s="34"/>
      <c r="FA21" s="34">
        <v>2</v>
      </c>
      <c r="FB21" s="32">
        <f t="shared" si="0"/>
        <v>25</v>
      </c>
      <c r="FC21" s="35" t="s">
        <v>349</v>
      </c>
    </row>
    <row r="22" ht="15" spans="1:159">
      <c r="A22">
        <v>21</v>
      </c>
      <c r="B22" s="27" t="s">
        <v>351</v>
      </c>
      <c r="C22" s="27" t="s">
        <v>352</v>
      </c>
      <c r="D22" s="27" t="s">
        <v>309</v>
      </c>
      <c r="E22" s="28" t="s">
        <v>316</v>
      </c>
      <c r="F22" s="29">
        <v>0</v>
      </c>
      <c r="G22" s="29"/>
      <c r="H22" s="29"/>
      <c r="I22" s="29"/>
      <c r="J22" s="29"/>
      <c r="K22" s="29">
        <v>1</v>
      </c>
      <c r="L22" s="29"/>
      <c r="M22" s="30"/>
      <c r="N22" s="30"/>
      <c r="O22" s="29"/>
      <c r="P22" s="29"/>
      <c r="Q22" s="29"/>
      <c r="R22" s="29"/>
      <c r="S22" s="29"/>
      <c r="T22" s="29"/>
      <c r="U22" s="29">
        <v>1</v>
      </c>
      <c r="V22" s="29"/>
      <c r="W22" s="29"/>
      <c r="X22" s="29">
        <v>1</v>
      </c>
      <c r="Y22" s="2"/>
      <c r="Z22" s="2"/>
      <c r="AA22" s="2"/>
      <c r="AB22" s="2">
        <v>2</v>
      </c>
      <c r="AC22" s="31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>
        <f>VLOOKUP(FC22,[19]日程信息!$A$11:$B$70,2,0)</f>
        <v>1</v>
      </c>
      <c r="AS22" s="2"/>
      <c r="AT22" s="2"/>
      <c r="AU22" s="2"/>
      <c r="AV22" s="2"/>
      <c r="AW22" s="2"/>
      <c r="AX22" s="2"/>
      <c r="AY22" s="2">
        <f>VLOOKUP(FC22,[18]参会明细!$A:$B,2,0)</f>
        <v>1</v>
      </c>
      <c r="AZ22" s="2"/>
      <c r="BA22" s="2"/>
      <c r="BB22" s="2"/>
      <c r="BC22" s="2"/>
      <c r="BD22" s="2"/>
      <c r="BE22" s="2"/>
      <c r="BF22" s="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>
        <v>1</v>
      </c>
      <c r="BS22" s="32"/>
      <c r="BT22" s="32"/>
      <c r="BU22" s="32"/>
      <c r="BV22" s="32"/>
      <c r="BW22" s="32"/>
      <c r="BX22" s="32">
        <v>1</v>
      </c>
      <c r="BY22" s="32"/>
      <c r="BZ22" s="32"/>
      <c r="CA22" s="12" t="str">
        <f>IF(ISNA(VLOOKUP(FC22,[7]刘禹骏发起的直播!$F$16:$F$437,2,0)),"",1)</f>
        <v/>
      </c>
      <c r="CB22" s="12" t="str">
        <f>IF(ISNA(VLOOKUP(FC22,[8]日程信息!$A$11:$A$298,2,0)),"",1)</f>
        <v/>
      </c>
      <c r="CC22" s="12" t="str">
        <f>IF(ISNA(VLOOKUP(FC22,[9]视频会议通话详单!$A$7:$A$252,2,0)),"",1)</f>
        <v/>
      </c>
      <c r="CD22" s="12" t="str">
        <f>IF(ISNA(VLOOKUP(FC22,[10]视频会议通话详单!$A$7:$A$115,2,0)),"",1)</f>
        <v/>
      </c>
      <c r="CE22" s="12" t="str">
        <f>IF(ISNA(VLOOKUP(FC22,[11]日程信息!$A$11:$A$35,2,0)),"",1)</f>
        <v/>
      </c>
      <c r="CF22" s="12" t="str">
        <f>IF(ISNA(VLOOKUP(FC22,[12]创新创业宣讲!$E$17:$E$213,2,0)),"",1)</f>
        <v/>
      </c>
      <c r="CG22" s="12" t="str">
        <f>IF(ISNA(VLOOKUP(FC22,[13]日程信息!$A$11:$A$55,2,0)),"",1)</f>
        <v/>
      </c>
      <c r="CH22" s="12" t="str">
        <f>IF(ISNA(VLOOKUP(FC22,[14]日程信息!$A$11:$A$44,2,0)),"",1)</f>
        <v/>
      </c>
      <c r="CI22" s="12" t="str">
        <f>IF(ISNA(VLOOKUP(FC22,[15]日程信息!$A$11:$A$45,2,0)),"",1)</f>
        <v/>
      </c>
      <c r="CJ22" s="12" t="str">
        <f>IF(ISNA(VLOOKUP(FC22,[16]日程信息!$A$11:$A$45,2,0)),"",1)</f>
        <v/>
      </c>
      <c r="CK22" s="12" t="str">
        <f>IF(ISNA(VLOOKUP(FC22,[17]日程信息!$A$11:$A$37,2,0)),"",1)</f>
        <v/>
      </c>
      <c r="CN22" s="33">
        <f>VLOOKUP(FC22,[31]Sheet3!$D$4:$E$39,2,0)</f>
        <v>3</v>
      </c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>
        <v>1</v>
      </c>
      <c r="DK22" s="34"/>
      <c r="DL22" s="34"/>
      <c r="DM22" s="34"/>
      <c r="DN22" s="34"/>
      <c r="DO22" s="34"/>
      <c r="DP22" s="34"/>
      <c r="DQ22" s="34"/>
      <c r="DR22" s="34"/>
      <c r="DS22" s="34">
        <v>1</v>
      </c>
      <c r="DT22" s="34"/>
      <c r="DU22" s="34">
        <v>1</v>
      </c>
      <c r="DV22" s="34">
        <v>1</v>
      </c>
      <c r="DW22" s="34"/>
      <c r="DX22" s="34">
        <v>1</v>
      </c>
      <c r="DY22" s="34"/>
      <c r="DZ22" s="34"/>
      <c r="EA22" s="34"/>
      <c r="EB22" s="34">
        <v>1</v>
      </c>
      <c r="EC22" s="34">
        <v>1</v>
      </c>
      <c r="ED22" s="34">
        <v>1</v>
      </c>
      <c r="EE22" s="34"/>
      <c r="EF22" s="34"/>
      <c r="EG22" s="34"/>
      <c r="EH22" s="34"/>
      <c r="EI22" s="34"/>
      <c r="EJ22" s="34">
        <v>1</v>
      </c>
      <c r="EK22" s="34">
        <v>1</v>
      </c>
      <c r="EL22" s="34">
        <v>1</v>
      </c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>
        <v>2</v>
      </c>
      <c r="FB22" s="32">
        <f t="shared" si="0"/>
        <v>25</v>
      </c>
      <c r="FC22" s="35" t="s">
        <v>351</v>
      </c>
    </row>
    <row r="23" ht="15" spans="1:159">
      <c r="A23">
        <v>22</v>
      </c>
      <c r="B23" s="27" t="s">
        <v>353</v>
      </c>
      <c r="C23" s="27" t="s">
        <v>354</v>
      </c>
      <c r="D23" s="27" t="s">
        <v>309</v>
      </c>
      <c r="E23" s="28" t="s">
        <v>313</v>
      </c>
      <c r="F23" s="29">
        <v>0</v>
      </c>
      <c r="G23" s="29"/>
      <c r="H23" s="29"/>
      <c r="I23" s="29"/>
      <c r="J23" s="29"/>
      <c r="K23" s="29"/>
      <c r="L23" s="29"/>
      <c r="M23" s="30"/>
      <c r="N23" s="30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"/>
      <c r="Z23" s="2"/>
      <c r="AA23" s="2"/>
      <c r="AB23" s="2"/>
      <c r="AC23" s="31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12">
        <f>IF(ISNA(VLOOKUP(FC23,[7]刘禹骏发起的直播!$F$16:$F$437,2,0)),"",1)</f>
        <v>1</v>
      </c>
      <c r="CB23" s="12" t="str">
        <f>IF(ISNA(VLOOKUP(FC23,[8]日程信息!$A$11:$A$298,2,0)),"",1)</f>
        <v/>
      </c>
      <c r="CC23" s="12" t="str">
        <f>IF(ISNA(VLOOKUP(FC23,[9]视频会议通话详单!$A$7:$A$252,2,0)),"",1)</f>
        <v/>
      </c>
      <c r="CD23" s="12" t="str">
        <f>IF(ISNA(VLOOKUP(FC23,[10]视频会议通话详单!$A$7:$A$115,2,0)),"",1)</f>
        <v/>
      </c>
      <c r="CE23" s="12" t="str">
        <f>IF(ISNA(VLOOKUP(FC23,[11]日程信息!$A$11:$A$35,2,0)),"",1)</f>
        <v/>
      </c>
      <c r="CF23" s="12" t="str">
        <f>IF(ISNA(VLOOKUP(FC23,[12]创新创业宣讲!$E$17:$E$213,2,0)),"",1)</f>
        <v/>
      </c>
      <c r="CG23" s="12" t="str">
        <f>IF(ISNA(VLOOKUP(FC23,[13]日程信息!$A$11:$A$55,2,0)),"",1)</f>
        <v/>
      </c>
      <c r="CH23" s="12" t="str">
        <f>IF(ISNA(VLOOKUP(FC23,[14]日程信息!$A$11:$A$44,2,0)),"",1)</f>
        <v/>
      </c>
      <c r="CI23" s="12" t="str">
        <f>IF(ISNA(VLOOKUP(FC23,[15]日程信息!$A$11:$A$45,2,0)),"",1)</f>
        <v/>
      </c>
      <c r="CJ23" s="12" t="str">
        <f>IF(ISNA(VLOOKUP(FC23,[16]日程信息!$A$11:$A$45,2,0)),"",1)</f>
        <v/>
      </c>
      <c r="CK23" s="12" t="str">
        <f>IF(ISNA(VLOOKUP(FC23,[17]日程信息!$A$11:$A$37,2,0)),"",1)</f>
        <v/>
      </c>
      <c r="CN23" s="33">
        <f>VLOOKUP(FC23,[31]Sheet3!$D$4:$E$39,2,0)</f>
        <v>3</v>
      </c>
      <c r="CO23" s="34">
        <f>VLOOKUP(FC23,[30]Sheet1!$A$1:$C$21,3,0)</f>
        <v>1</v>
      </c>
      <c r="CP23" s="34"/>
      <c r="CQ23" s="34"/>
      <c r="CR23" s="34"/>
      <c r="CS23" s="34"/>
      <c r="CT23" s="34">
        <v>1</v>
      </c>
      <c r="CU23" s="34"/>
      <c r="CV23" s="34"/>
      <c r="CW23" s="34">
        <v>1</v>
      </c>
      <c r="CX23" s="34">
        <v>2</v>
      </c>
      <c r="CY23" s="34"/>
      <c r="CZ23" s="34">
        <v>1</v>
      </c>
      <c r="DA23" s="34"/>
      <c r="DB23" s="34"/>
      <c r="DC23" s="34"/>
      <c r="DD23" s="34"/>
      <c r="DE23" s="34"/>
      <c r="DF23" s="34"/>
      <c r="DG23" s="34"/>
      <c r="DH23" s="34"/>
      <c r="DI23" s="34"/>
      <c r="DJ23" s="34">
        <v>1</v>
      </c>
      <c r="DK23" s="34"/>
      <c r="DL23" s="34"/>
      <c r="DM23" s="34"/>
      <c r="DN23" s="34"/>
      <c r="DO23" s="34"/>
      <c r="DP23" s="34"/>
      <c r="DQ23" s="34"/>
      <c r="DR23" s="34"/>
      <c r="DS23" s="34">
        <v>1</v>
      </c>
      <c r="DT23" s="34"/>
      <c r="DU23" s="34"/>
      <c r="DV23" s="34"/>
      <c r="DW23" s="34">
        <v>1</v>
      </c>
      <c r="DX23" s="34"/>
      <c r="DY23" s="34"/>
      <c r="DZ23" s="34"/>
      <c r="EA23" s="34"/>
      <c r="EB23" s="34">
        <v>1</v>
      </c>
      <c r="EC23" s="34"/>
      <c r="ED23" s="34"/>
      <c r="EE23" s="34"/>
      <c r="EF23" s="34"/>
      <c r="EG23" s="34"/>
      <c r="EH23" s="34"/>
      <c r="EI23" s="34"/>
      <c r="EJ23" s="34"/>
      <c r="EK23" s="34">
        <v>1</v>
      </c>
      <c r="EL23" s="34">
        <v>1</v>
      </c>
      <c r="EM23" s="34"/>
      <c r="EN23" s="34"/>
      <c r="EO23" s="34"/>
      <c r="EP23" s="34"/>
      <c r="EQ23" s="34"/>
      <c r="ER23" s="34"/>
      <c r="ES23" s="34">
        <v>1</v>
      </c>
      <c r="ET23" s="34"/>
      <c r="EU23" s="34"/>
      <c r="EV23" s="34"/>
      <c r="EW23" s="34"/>
      <c r="EX23" s="34">
        <v>1</v>
      </c>
      <c r="EY23" s="34"/>
      <c r="EZ23" s="34"/>
      <c r="FA23" s="34">
        <v>2</v>
      </c>
      <c r="FB23" s="32">
        <f t="shared" si="0"/>
        <v>20</v>
      </c>
      <c r="FC23" s="35" t="s">
        <v>353</v>
      </c>
    </row>
    <row r="24" ht="15" spans="1:159">
      <c r="A24">
        <v>23</v>
      </c>
      <c r="B24" s="27" t="s">
        <v>355</v>
      </c>
      <c r="C24" s="27" t="s">
        <v>356</v>
      </c>
      <c r="D24" s="27" t="s">
        <v>309</v>
      </c>
      <c r="E24" s="28" t="s">
        <v>316</v>
      </c>
      <c r="F24" s="29">
        <v>0</v>
      </c>
      <c r="G24" s="29"/>
      <c r="H24" s="29"/>
      <c r="I24" s="29"/>
      <c r="J24" s="29"/>
      <c r="K24" s="29">
        <v>1</v>
      </c>
      <c r="L24" s="29"/>
      <c r="M24" s="30"/>
      <c r="N24" s="30"/>
      <c r="O24" s="29"/>
      <c r="P24" s="29"/>
      <c r="Q24" s="29"/>
      <c r="R24" s="29"/>
      <c r="S24" s="29"/>
      <c r="T24" s="29"/>
      <c r="U24" s="29"/>
      <c r="V24" s="29"/>
      <c r="W24" s="29"/>
      <c r="X24" s="29">
        <v>1</v>
      </c>
      <c r="Y24" s="2"/>
      <c r="Z24" s="2"/>
      <c r="AA24" s="2"/>
      <c r="AB24" s="2"/>
      <c r="AC24" s="31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>
        <f>VLOOKUP(FC24,[18]参会明细!$A:$B,2,0)</f>
        <v>1</v>
      </c>
      <c r="AZ24" s="2"/>
      <c r="BA24" s="2"/>
      <c r="BB24" s="2"/>
      <c r="BC24" s="2"/>
      <c r="BD24" s="2"/>
      <c r="BE24" s="2"/>
      <c r="BF24" s="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12" t="str">
        <f>IF(ISNA(VLOOKUP(FC24,[7]刘禹骏发起的直播!$F$16:$F$437,2,0)),"",1)</f>
        <v/>
      </c>
      <c r="CB24" s="12" t="str">
        <f>IF(ISNA(VLOOKUP(FC24,[8]日程信息!$A$11:$A$298,2,0)),"",1)</f>
        <v/>
      </c>
      <c r="CC24" s="12" t="str">
        <f>IF(ISNA(VLOOKUP(FC24,[9]视频会议通话详单!$A$7:$A$252,2,0)),"",1)</f>
        <v/>
      </c>
      <c r="CD24" s="12" t="str">
        <f>IF(ISNA(VLOOKUP(FC24,[10]视频会议通话详单!$A$7:$A$115,2,0)),"",1)</f>
        <v/>
      </c>
      <c r="CE24" s="12" t="str">
        <f>IF(ISNA(VLOOKUP(FC24,[11]日程信息!$A$11:$A$35,2,0)),"",1)</f>
        <v/>
      </c>
      <c r="CF24" s="12" t="str">
        <f>IF(ISNA(VLOOKUP(FC24,[12]创新创业宣讲!$E$17:$E$213,2,0)),"",1)</f>
        <v/>
      </c>
      <c r="CG24" s="12" t="str">
        <f>IF(ISNA(VLOOKUP(FC24,[13]日程信息!$A$11:$A$55,2,0)),"",1)</f>
        <v/>
      </c>
      <c r="CH24" s="12" t="str">
        <f>IF(ISNA(VLOOKUP(FC24,[14]日程信息!$A$11:$A$44,2,0)),"",1)</f>
        <v/>
      </c>
      <c r="CI24" s="12" t="str">
        <f>IF(ISNA(VLOOKUP(FC24,[15]日程信息!$A$11:$A$45,2,0)),"",1)</f>
        <v/>
      </c>
      <c r="CJ24" s="12" t="str">
        <f>IF(ISNA(VLOOKUP(FC24,[16]日程信息!$A$11:$A$45,2,0)),"",1)</f>
        <v/>
      </c>
      <c r="CK24" s="12" t="str">
        <f>IF(ISNA(VLOOKUP(FC24,[17]日程信息!$A$11:$A$37,2,0)),"",1)</f>
        <v/>
      </c>
      <c r="CN24" s="33">
        <f>VLOOKUP(FC24,[31]Sheet3!$D$4:$E$39,2,0)</f>
        <v>1</v>
      </c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>
        <v>1</v>
      </c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>
        <v>1</v>
      </c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>
        <v>1</v>
      </c>
      <c r="ER24" s="34"/>
      <c r="ES24" s="34">
        <v>1</v>
      </c>
      <c r="ET24" s="34"/>
      <c r="EU24" s="34"/>
      <c r="EV24" s="34">
        <v>1</v>
      </c>
      <c r="EW24" s="34">
        <v>1</v>
      </c>
      <c r="EX24" s="34"/>
      <c r="EY24" s="34"/>
      <c r="EZ24" s="34"/>
      <c r="FA24" s="34"/>
      <c r="FB24" s="32">
        <f t="shared" si="0"/>
        <v>10</v>
      </c>
      <c r="FC24" s="35" t="s">
        <v>355</v>
      </c>
    </row>
    <row r="25" ht="15" spans="1:159">
      <c r="A25">
        <v>24</v>
      </c>
      <c r="B25" s="27" t="s">
        <v>357</v>
      </c>
      <c r="C25" s="27" t="s">
        <v>358</v>
      </c>
      <c r="D25" s="27" t="s">
        <v>309</v>
      </c>
      <c r="E25" s="28" t="s">
        <v>313</v>
      </c>
      <c r="F25" s="29">
        <v>1</v>
      </c>
      <c r="G25" s="29"/>
      <c r="H25" s="29"/>
      <c r="I25" s="29"/>
      <c r="J25" s="29"/>
      <c r="K25" s="29">
        <v>1</v>
      </c>
      <c r="L25" s="29"/>
      <c r="M25" s="30"/>
      <c r="N25" s="30"/>
      <c r="O25" s="29"/>
      <c r="P25" s="29"/>
      <c r="Q25" s="29"/>
      <c r="R25" s="29"/>
      <c r="S25" s="29"/>
      <c r="T25" s="29"/>
      <c r="U25" s="29"/>
      <c r="V25" s="29"/>
      <c r="W25" s="29">
        <v>1</v>
      </c>
      <c r="X25" s="29">
        <v>1</v>
      </c>
      <c r="Y25" s="2"/>
      <c r="Z25" s="2"/>
      <c r="AA25" s="2"/>
      <c r="AB25" s="2">
        <v>2</v>
      </c>
      <c r="AC25" s="31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>
        <f>VLOOKUP(FC25,[18]参会明细!$A:$B,2,0)</f>
        <v>1</v>
      </c>
      <c r="AZ25" s="2"/>
      <c r="BA25" s="2"/>
      <c r="BB25" s="2"/>
      <c r="BC25" s="2"/>
      <c r="BD25" s="2"/>
      <c r="BE25" s="2"/>
      <c r="BF25" s="2"/>
      <c r="BG25" s="32"/>
      <c r="BH25" s="32">
        <v>1</v>
      </c>
      <c r="BI25" s="32"/>
      <c r="BJ25" s="32"/>
      <c r="BK25" s="32">
        <v>2</v>
      </c>
      <c r="BL25" s="32"/>
      <c r="BM25" s="32"/>
      <c r="BN25" s="32"/>
      <c r="BO25" s="32">
        <v>1</v>
      </c>
      <c r="BP25" s="32"/>
      <c r="BQ25" s="32"/>
      <c r="BR25" s="32"/>
      <c r="BS25" s="32">
        <v>1</v>
      </c>
      <c r="BT25" s="32"/>
      <c r="BU25" s="32"/>
      <c r="BV25" s="32"/>
      <c r="BW25" s="32"/>
      <c r="BX25" s="32">
        <v>1</v>
      </c>
      <c r="BY25" s="32"/>
      <c r="BZ25" s="32"/>
      <c r="CA25" s="12">
        <f>IF(ISNA(VLOOKUP(FC25,[7]刘禹骏发起的直播!$F$16:$F$437,2,0)),"",1)</f>
        <v>1</v>
      </c>
      <c r="CB25" s="12" t="str">
        <f>IF(ISNA(VLOOKUP(FC25,[8]日程信息!$A$11:$A$298,2,0)),"",1)</f>
        <v/>
      </c>
      <c r="CC25" s="12">
        <f>IF(ISNA(VLOOKUP(FC25,[9]视频会议通话详单!$A$7:$A$252,2,0)),"",1)</f>
        <v>1</v>
      </c>
      <c r="CD25" s="12" t="str">
        <f>IF(ISNA(VLOOKUP(FC25,[10]视频会议通话详单!$A$7:$A$115,2,0)),"",1)</f>
        <v/>
      </c>
      <c r="CE25" s="12" t="str">
        <f>IF(ISNA(VLOOKUP(FC25,[11]日程信息!$A$11:$A$35,2,0)),"",1)</f>
        <v/>
      </c>
      <c r="CF25" s="12">
        <f>IF(ISNA(VLOOKUP(FC25,[12]创新创业宣讲!$E$17:$E$213,2,0)),"",1)</f>
        <v>1</v>
      </c>
      <c r="CG25" s="12" t="str">
        <f>IF(ISNA(VLOOKUP(FC25,[13]日程信息!$A$11:$A$55,2,0)),"",1)</f>
        <v/>
      </c>
      <c r="CH25" s="12" t="str">
        <f>IF(ISNA(VLOOKUP(FC25,[14]日程信息!$A$11:$A$44,2,0)),"",1)</f>
        <v/>
      </c>
      <c r="CI25" s="12" t="str">
        <f>IF(ISNA(VLOOKUP(FC25,[15]日程信息!$A$11:$A$45,2,0)),"",1)</f>
        <v/>
      </c>
      <c r="CJ25" s="12" t="str">
        <f>IF(ISNA(VLOOKUP(FC25,[16]日程信息!$A$11:$A$45,2,0)),"",1)</f>
        <v/>
      </c>
      <c r="CK25" s="12" t="str">
        <f>IF(ISNA(VLOOKUP(FC25,[17]日程信息!$A$11:$A$37,2,0)),"",1)</f>
        <v/>
      </c>
      <c r="CN25" s="33">
        <f>VLOOKUP(FC25,[31]Sheet3!$D$4:$E$39,2,0)</f>
        <v>3</v>
      </c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>
        <v>1</v>
      </c>
      <c r="DK25" s="34"/>
      <c r="DL25" s="34"/>
      <c r="DM25" s="34"/>
      <c r="DN25" s="34"/>
      <c r="DO25" s="34"/>
      <c r="DP25" s="34"/>
      <c r="DQ25" s="34"/>
      <c r="DR25" s="34">
        <v>1</v>
      </c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>
        <v>1</v>
      </c>
      <c r="EL25" s="34">
        <v>1</v>
      </c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>
        <v>2</v>
      </c>
      <c r="FB25" s="32">
        <f t="shared" si="0"/>
        <v>25</v>
      </c>
      <c r="FC25" s="35" t="s">
        <v>357</v>
      </c>
    </row>
    <row r="26" ht="15" spans="1:159">
      <c r="A26">
        <v>25</v>
      </c>
      <c r="B26" s="36" t="s">
        <v>359</v>
      </c>
      <c r="C26" s="27" t="s">
        <v>360</v>
      </c>
      <c r="D26" s="27" t="s">
        <v>361</v>
      </c>
      <c r="E26" s="28" t="s">
        <v>316</v>
      </c>
      <c r="F26" s="29">
        <v>0</v>
      </c>
      <c r="G26" s="29"/>
      <c r="H26" s="29">
        <v>1</v>
      </c>
      <c r="I26" s="29"/>
      <c r="J26" s="29"/>
      <c r="K26" s="29">
        <v>1</v>
      </c>
      <c r="L26" s="29"/>
      <c r="M26" s="30"/>
      <c r="N26" s="30"/>
      <c r="O26" s="29"/>
      <c r="P26" s="29"/>
      <c r="Q26" s="29"/>
      <c r="R26" s="29">
        <v>1</v>
      </c>
      <c r="S26" s="29"/>
      <c r="T26" s="29"/>
      <c r="U26" s="29"/>
      <c r="V26" s="29"/>
      <c r="W26" s="29"/>
      <c r="X26" s="29"/>
      <c r="Y26" s="2"/>
      <c r="Z26" s="2"/>
      <c r="AA26" s="2"/>
      <c r="AB26" s="2"/>
      <c r="AC26" s="31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>
        <v>1</v>
      </c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>
        <f>VLOOKUP(FC26,[18]参会明细!$A:$B,2,0)</f>
        <v>1</v>
      </c>
      <c r="AZ26" s="2"/>
      <c r="BA26" s="2"/>
      <c r="BB26" s="2"/>
      <c r="BC26" s="2"/>
      <c r="BD26" s="2"/>
      <c r="BE26" s="2"/>
      <c r="BF26" s="2">
        <v>1</v>
      </c>
      <c r="BG26" s="32">
        <v>1</v>
      </c>
      <c r="BH26" s="32"/>
      <c r="BI26" s="32"/>
      <c r="BJ26" s="32"/>
      <c r="BK26" s="32">
        <v>2</v>
      </c>
      <c r="BL26" s="32"/>
      <c r="BM26" s="32"/>
      <c r="BN26" s="32"/>
      <c r="BO26" s="32">
        <v>1</v>
      </c>
      <c r="BP26" s="32">
        <v>1</v>
      </c>
      <c r="BQ26" s="32"/>
      <c r="BR26" s="32"/>
      <c r="BS26" s="32"/>
      <c r="BT26" s="32"/>
      <c r="BU26" s="32">
        <v>1</v>
      </c>
      <c r="BV26" s="32"/>
      <c r="BW26" s="32"/>
      <c r="BX26" s="32">
        <v>1</v>
      </c>
      <c r="BY26" s="32"/>
      <c r="BZ26" s="32"/>
      <c r="CA26" s="12">
        <f>IF(ISNA(VLOOKUP(FC26,[7]刘禹骏发起的直播!$F$16:$F$437,2,0)),"",1)</f>
        <v>1</v>
      </c>
      <c r="CB26" s="12" t="str">
        <f>IF(ISNA(VLOOKUP(FC26,[8]日程信息!$A$11:$A$298,2,0)),"",1)</f>
        <v/>
      </c>
      <c r="CC26" s="12" t="str">
        <f>IF(ISNA(VLOOKUP(FC26,[9]视频会议通话详单!$A$7:$A$252,2,0)),"",1)</f>
        <v/>
      </c>
      <c r="CD26" s="12">
        <f>IF(ISNA(VLOOKUP(FC26,[10]视频会议通话详单!$A$7:$A$115,2,0)),"",1)</f>
        <v>1</v>
      </c>
      <c r="CE26" s="12" t="str">
        <f>IF(ISNA(VLOOKUP(FC26,[11]日程信息!$A$11:$A$35,2,0)),"",1)</f>
        <v/>
      </c>
      <c r="CF26" s="12" t="str">
        <f>IF(ISNA(VLOOKUP(FC26,[12]创新创业宣讲!$E$17:$E$213,2,0)),"",1)</f>
        <v/>
      </c>
      <c r="CG26" s="12" t="str">
        <f>IF(ISNA(VLOOKUP(FC26,[13]日程信息!$A$11:$A$55,2,0)),"",1)</f>
        <v/>
      </c>
      <c r="CH26" s="12" t="str">
        <f>IF(ISNA(VLOOKUP(FC26,[14]日程信息!$A$11:$A$44,2,0)),"",1)</f>
        <v/>
      </c>
      <c r="CI26" s="12" t="str">
        <f>IF(ISNA(VLOOKUP(FC26,[15]日程信息!$A$11:$A$45,2,0)),"",1)</f>
        <v/>
      </c>
      <c r="CJ26" s="12" t="str">
        <f>IF(ISNA(VLOOKUP(FC26,[16]日程信息!$A$11:$A$45,2,0)),"",1)</f>
        <v/>
      </c>
      <c r="CK26" s="12" t="str">
        <f>IF(ISNA(VLOOKUP(FC26,[17]日程信息!$A$11:$A$37,2,0)),"",1)</f>
        <v/>
      </c>
      <c r="CN26" s="33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>
        <v>1</v>
      </c>
      <c r="DK26" s="34"/>
      <c r="DL26" s="34"/>
      <c r="DM26" s="34"/>
      <c r="DN26" s="34"/>
      <c r="DO26" s="34"/>
      <c r="DP26" s="34"/>
      <c r="DQ26" s="34">
        <v>1</v>
      </c>
      <c r="DR26" s="34">
        <v>1</v>
      </c>
      <c r="DS26" s="34"/>
      <c r="DT26" s="34"/>
      <c r="DU26" s="34"/>
      <c r="DV26" s="34"/>
      <c r="DW26" s="34"/>
      <c r="DX26" s="34"/>
      <c r="DY26" s="34">
        <v>1</v>
      </c>
      <c r="DZ26" s="34">
        <v>1</v>
      </c>
      <c r="EA26" s="34"/>
      <c r="EB26" s="34">
        <v>1</v>
      </c>
      <c r="EC26" s="34"/>
      <c r="ED26" s="34">
        <v>1</v>
      </c>
      <c r="EE26" s="34"/>
      <c r="EF26" s="34"/>
      <c r="EG26" s="34"/>
      <c r="EH26" s="34"/>
      <c r="EI26" s="34"/>
      <c r="EJ26" s="34"/>
      <c r="EK26" s="34"/>
      <c r="EL26" s="34">
        <v>1</v>
      </c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2">
        <f t="shared" si="0"/>
        <v>23</v>
      </c>
      <c r="FC26" s="37" t="s">
        <v>359</v>
      </c>
    </row>
    <row r="27" ht="15" spans="1:159">
      <c r="A27">
        <v>26</v>
      </c>
      <c r="B27" s="36" t="s">
        <v>362</v>
      </c>
      <c r="C27" s="27" t="s">
        <v>363</v>
      </c>
      <c r="D27" s="27" t="s">
        <v>361</v>
      </c>
      <c r="E27" s="28" t="s">
        <v>313</v>
      </c>
      <c r="F27" s="29">
        <v>0</v>
      </c>
      <c r="G27" s="29"/>
      <c r="H27" s="29">
        <v>1</v>
      </c>
      <c r="I27" s="29"/>
      <c r="J27" s="29"/>
      <c r="K27" s="29">
        <v>1</v>
      </c>
      <c r="L27" s="29"/>
      <c r="M27" s="30"/>
      <c r="N27" s="30"/>
      <c r="O27" s="29"/>
      <c r="P27" s="29"/>
      <c r="Q27" s="29"/>
      <c r="R27" s="29"/>
      <c r="S27" s="29"/>
      <c r="T27" s="29"/>
      <c r="U27" s="29">
        <v>1</v>
      </c>
      <c r="V27" s="29"/>
      <c r="W27" s="29"/>
      <c r="X27" s="29"/>
      <c r="Y27" s="2"/>
      <c r="Z27" s="2"/>
      <c r="AA27" s="2"/>
      <c r="AB27" s="2">
        <v>2</v>
      </c>
      <c r="AC27" s="31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>
        <f>VLOOKUP(FC27,[28]日程信息!$A$10:$D$49,4,0)</f>
        <v>1</v>
      </c>
      <c r="BE27" s="2"/>
      <c r="BF27" s="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>
        <v>1</v>
      </c>
      <c r="BT27" s="32"/>
      <c r="BU27" s="32"/>
      <c r="BV27" s="32"/>
      <c r="BW27" s="32"/>
      <c r="BX27" s="32">
        <v>1</v>
      </c>
      <c r="BY27" s="32"/>
      <c r="BZ27" s="32"/>
      <c r="CA27" s="12" t="str">
        <f>IF(ISNA(VLOOKUP(FC27,[7]刘禹骏发起的直播!$F$16:$F$437,2,0)),"",1)</f>
        <v/>
      </c>
      <c r="CB27" s="12" t="str">
        <f>IF(ISNA(VLOOKUP(FC27,[8]日程信息!$A$11:$A$298,2,0)),"",1)</f>
        <v/>
      </c>
      <c r="CC27" s="12" t="str">
        <f>IF(ISNA(VLOOKUP(FC27,[9]视频会议通话详单!$A$7:$A$252,2,0)),"",1)</f>
        <v/>
      </c>
      <c r="CD27" s="12" t="str">
        <f>IF(ISNA(VLOOKUP(FC27,[10]视频会议通话详单!$A$7:$A$115,2,0)),"",1)</f>
        <v/>
      </c>
      <c r="CE27" s="12">
        <f>IF(ISNA(VLOOKUP(FC27,[11]日程信息!$A$11:$A$35,2,0)),"",1)</f>
        <v>1</v>
      </c>
      <c r="CF27" s="12" t="str">
        <f>IF(ISNA(VLOOKUP(FC27,[12]创新创业宣讲!$E$17:$E$213,2,0)),"",1)</f>
        <v/>
      </c>
      <c r="CG27" s="12" t="str">
        <f>IF(ISNA(VLOOKUP(FC27,[13]日程信息!$A$11:$A$55,2,0)),"",1)</f>
        <v/>
      </c>
      <c r="CH27" s="12" t="str">
        <f>IF(ISNA(VLOOKUP(FC27,[14]日程信息!$A$11:$A$44,2,0)),"",1)</f>
        <v/>
      </c>
      <c r="CI27" s="12" t="str">
        <f>IF(ISNA(VLOOKUP(FC27,[15]日程信息!$A$11:$A$45,2,0)),"",1)</f>
        <v/>
      </c>
      <c r="CJ27" s="12" t="str">
        <f>IF(ISNA(VLOOKUP(FC27,[16]日程信息!$A$11:$A$45,2,0)),"",1)</f>
        <v/>
      </c>
      <c r="CK27" s="12" t="str">
        <f>IF(ISNA(VLOOKUP(FC27,[17]日程信息!$A$11:$A$37,2,0)),"",1)</f>
        <v/>
      </c>
      <c r="CN27" s="33">
        <f>VLOOKUP(FC27,[31]Sheet3!$D$4:$E$39,2,0)</f>
        <v>1</v>
      </c>
      <c r="CO27" s="34"/>
      <c r="CP27" s="34"/>
      <c r="CQ27" s="34">
        <v>1</v>
      </c>
      <c r="CR27" s="34"/>
      <c r="CS27" s="34"/>
      <c r="CT27" s="34"/>
      <c r="CU27" s="34"/>
      <c r="CV27" s="34"/>
      <c r="CW27" s="34">
        <v>1</v>
      </c>
      <c r="CX27" s="34"/>
      <c r="CY27" s="34">
        <v>1</v>
      </c>
      <c r="CZ27" s="34"/>
      <c r="DA27" s="34"/>
      <c r="DB27" s="34"/>
      <c r="DC27" s="34"/>
      <c r="DD27" s="34"/>
      <c r="DE27" s="34"/>
      <c r="DF27" s="34"/>
      <c r="DG27" s="34"/>
      <c r="DH27" s="34">
        <v>1</v>
      </c>
      <c r="DI27" s="34"/>
      <c r="DJ27" s="34"/>
      <c r="DK27" s="34"/>
      <c r="DL27" s="34">
        <f>VLOOKUP(FC27,[20]日程信息!$A$11:$B$60,2,FALSE)</f>
        <v>1</v>
      </c>
      <c r="DM27" s="34"/>
      <c r="DN27" s="34"/>
      <c r="DO27" s="34">
        <v>1</v>
      </c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>
        <v>1</v>
      </c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>
        <v>1</v>
      </c>
      <c r="ET27" s="34"/>
      <c r="EU27" s="34"/>
      <c r="EV27" s="34">
        <v>1</v>
      </c>
      <c r="EW27" s="34">
        <v>1</v>
      </c>
      <c r="EX27" s="34"/>
      <c r="EY27" s="34"/>
      <c r="EZ27" s="34">
        <v>2</v>
      </c>
      <c r="FA27" s="34"/>
      <c r="FB27" s="32">
        <f t="shared" si="0"/>
        <v>22</v>
      </c>
      <c r="FC27" s="37" t="s">
        <v>362</v>
      </c>
    </row>
    <row r="28" ht="15" spans="1:159">
      <c r="A28">
        <v>27</v>
      </c>
      <c r="B28" s="36" t="s">
        <v>364</v>
      </c>
      <c r="C28" s="27" t="s">
        <v>365</v>
      </c>
      <c r="D28" s="27" t="s">
        <v>361</v>
      </c>
      <c r="E28" s="28" t="s">
        <v>316</v>
      </c>
      <c r="F28" s="29">
        <v>0</v>
      </c>
      <c r="G28" s="29"/>
      <c r="H28" s="29"/>
      <c r="I28" s="29"/>
      <c r="J28" s="29"/>
      <c r="K28" s="29">
        <v>1</v>
      </c>
      <c r="L28" s="29"/>
      <c r="M28" s="30"/>
      <c r="N28" s="30"/>
      <c r="O28" s="29"/>
      <c r="P28" s="29"/>
      <c r="Q28" s="29"/>
      <c r="R28" s="29"/>
      <c r="S28" s="29"/>
      <c r="T28" s="29"/>
      <c r="U28" s="29">
        <v>1</v>
      </c>
      <c r="V28" s="29"/>
      <c r="W28" s="29"/>
      <c r="X28" s="29"/>
      <c r="Y28" s="2"/>
      <c r="Z28" s="2"/>
      <c r="AA28" s="2"/>
      <c r="AB28" s="2"/>
      <c r="AC28" s="31"/>
      <c r="AD28" s="2"/>
      <c r="AE28" s="2"/>
      <c r="AF28" s="2"/>
      <c r="AG28" s="2"/>
      <c r="AH28" s="2"/>
      <c r="AI28" s="2"/>
      <c r="AJ28" s="2"/>
      <c r="AK28" s="2">
        <f>VLOOKUP(FC28,[21]日程信息!$A$11:$B$27,2,0)</f>
        <v>1</v>
      </c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>
        <v>1</v>
      </c>
      <c r="AX28" s="2"/>
      <c r="AY28" s="2"/>
      <c r="AZ28" s="2"/>
      <c r="BA28" s="2"/>
      <c r="BB28" s="2"/>
      <c r="BC28" s="2"/>
      <c r="BD28" s="2">
        <f>VLOOKUP(FC28,[28]日程信息!$A$10:$D$49,4,0)</f>
        <v>1</v>
      </c>
      <c r="BE28" s="2"/>
      <c r="BF28" s="2"/>
      <c r="BG28" s="32"/>
      <c r="BH28" s="32"/>
      <c r="BI28" s="32"/>
      <c r="BJ28" s="32">
        <v>1</v>
      </c>
      <c r="BK28" s="32"/>
      <c r="BL28" s="32"/>
      <c r="BM28" s="32">
        <v>1</v>
      </c>
      <c r="BN28" s="32"/>
      <c r="BO28" s="32"/>
      <c r="BP28" s="32">
        <v>1</v>
      </c>
      <c r="BQ28" s="32"/>
      <c r="BR28" s="32"/>
      <c r="BS28" s="32">
        <v>1</v>
      </c>
      <c r="BT28" s="32"/>
      <c r="BU28" s="32">
        <v>1</v>
      </c>
      <c r="BV28" s="32"/>
      <c r="BW28" s="32"/>
      <c r="BX28" s="32">
        <v>1</v>
      </c>
      <c r="BY28" s="32"/>
      <c r="BZ28" s="32"/>
      <c r="CA28" s="12" t="str">
        <f>IF(ISNA(VLOOKUP(FC28,[7]刘禹骏发起的直播!$F$16:$F$437,2,0)),"",1)</f>
        <v/>
      </c>
      <c r="CB28" s="12" t="str">
        <f>IF(ISNA(VLOOKUP(FC28,[8]日程信息!$A$11:$A$298,2,0)),"",1)</f>
        <v/>
      </c>
      <c r="CC28" s="12" t="str">
        <f>IF(ISNA(VLOOKUP(FC28,[9]视频会议通话详单!$A$7:$A$252,2,0)),"",1)</f>
        <v/>
      </c>
      <c r="CD28" s="12" t="str">
        <f>IF(ISNA(VLOOKUP(FC28,[10]视频会议通话详单!$A$7:$A$115,2,0)),"",1)</f>
        <v/>
      </c>
      <c r="CE28" s="12">
        <f>IF(ISNA(VLOOKUP(FC28,[11]日程信息!$A$11:$A$35,2,0)),"",1)</f>
        <v>1</v>
      </c>
      <c r="CF28" s="12" t="str">
        <f>IF(ISNA(VLOOKUP(FC28,[12]创新创业宣讲!$E$17:$E$213,2,0)),"",1)</f>
        <v/>
      </c>
      <c r="CG28" s="12" t="str">
        <f>IF(ISNA(VLOOKUP(FC28,[13]日程信息!$A$11:$A$55,2,0)),"",1)</f>
        <v/>
      </c>
      <c r="CH28" s="12" t="str">
        <f>IF(ISNA(VLOOKUP(FC28,[14]日程信息!$A$11:$A$44,2,0)),"",1)</f>
        <v/>
      </c>
      <c r="CI28" s="12">
        <f>IF(ISNA(VLOOKUP(FC28,[15]日程信息!$A$11:$A$45,2,0)),"",1)</f>
        <v>1</v>
      </c>
      <c r="CJ28" s="12" t="str">
        <f>IF(ISNA(VLOOKUP(FC28,[16]日程信息!$A$11:$A$45,2,0)),"",1)</f>
        <v/>
      </c>
      <c r="CK28" s="12" t="str">
        <f>IF(ISNA(VLOOKUP(FC28,[17]日程信息!$A$11:$A$37,2,0)),"",1)</f>
        <v/>
      </c>
      <c r="CN28" s="33"/>
      <c r="CO28" s="34"/>
      <c r="CP28" s="34"/>
      <c r="CQ28" s="34">
        <v>1</v>
      </c>
      <c r="CR28" s="34"/>
      <c r="CS28" s="34"/>
      <c r="CT28" s="34"/>
      <c r="CU28" s="34"/>
      <c r="CV28" s="34"/>
      <c r="CW28" s="34">
        <v>1</v>
      </c>
      <c r="CX28" s="34"/>
      <c r="CY28" s="34">
        <v>1</v>
      </c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>
        <f>VLOOKUP(FC28,[20]日程信息!$A$11:$B$60,2,FALSE)</f>
        <v>1</v>
      </c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>
        <v>1</v>
      </c>
      <c r="DX28" s="34"/>
      <c r="DY28" s="34"/>
      <c r="DZ28" s="34">
        <v>1</v>
      </c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>
        <v>1</v>
      </c>
      <c r="EL28" s="34">
        <v>1</v>
      </c>
      <c r="EM28" s="34"/>
      <c r="EN28" s="34"/>
      <c r="EO28" s="34"/>
      <c r="EP28" s="34"/>
      <c r="EQ28" s="34">
        <v>1</v>
      </c>
      <c r="ER28" s="34"/>
      <c r="ES28" s="34"/>
      <c r="ET28" s="34"/>
      <c r="EU28" s="34"/>
      <c r="EV28" s="34">
        <v>1</v>
      </c>
      <c r="EW28" s="34"/>
      <c r="EX28" s="34"/>
      <c r="EY28" s="34"/>
      <c r="EZ28" s="34"/>
      <c r="FA28" s="34"/>
      <c r="FB28" s="32">
        <f t="shared" si="0"/>
        <v>23</v>
      </c>
      <c r="FC28" s="37" t="s">
        <v>364</v>
      </c>
    </row>
    <row r="29" ht="15" spans="1:159">
      <c r="A29">
        <v>28</v>
      </c>
      <c r="B29" s="36" t="s">
        <v>366</v>
      </c>
      <c r="C29" s="27" t="s">
        <v>367</v>
      </c>
      <c r="D29" s="27" t="s">
        <v>361</v>
      </c>
      <c r="E29" s="28" t="s">
        <v>313</v>
      </c>
      <c r="F29" s="29">
        <v>1</v>
      </c>
      <c r="G29" s="29"/>
      <c r="H29" s="29"/>
      <c r="I29" s="29"/>
      <c r="J29" s="29"/>
      <c r="K29" s="29">
        <v>1</v>
      </c>
      <c r="L29" s="29"/>
      <c r="M29" s="30"/>
      <c r="N29" s="30"/>
      <c r="O29" s="29"/>
      <c r="P29" s="29">
        <v>1</v>
      </c>
      <c r="Q29" s="29"/>
      <c r="R29" s="29"/>
      <c r="S29" s="29"/>
      <c r="T29" s="29"/>
      <c r="U29" s="29"/>
      <c r="V29" s="29"/>
      <c r="W29" s="29"/>
      <c r="X29" s="29">
        <v>1</v>
      </c>
      <c r="Y29" s="2">
        <v>1</v>
      </c>
      <c r="Z29" s="2"/>
      <c r="AA29" s="2"/>
      <c r="AB29" s="2"/>
      <c r="AC29" s="31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>
        <f>VLOOKUP(FC29,[19]日程信息!$A$11:$B$70,2,0)</f>
        <v>1</v>
      </c>
      <c r="AS29" s="2"/>
      <c r="AT29" s="2"/>
      <c r="AU29" s="2"/>
      <c r="AV29" s="2"/>
      <c r="AW29" s="2"/>
      <c r="AX29" s="2"/>
      <c r="AY29" s="2"/>
      <c r="AZ29" s="2"/>
      <c r="BA29" s="2">
        <f>VLOOKUP(FC29,[27]日程信息!$A:$D,4,0)</f>
        <v>1</v>
      </c>
      <c r="BB29" s="2"/>
      <c r="BC29" s="2"/>
      <c r="BD29" s="2"/>
      <c r="BE29" s="2"/>
      <c r="BF29" s="2"/>
      <c r="BG29" s="32">
        <v>1</v>
      </c>
      <c r="BH29" s="32"/>
      <c r="BI29" s="32"/>
      <c r="BJ29" s="32"/>
      <c r="BK29" s="32">
        <v>2</v>
      </c>
      <c r="BL29" s="32"/>
      <c r="BM29" s="32"/>
      <c r="BN29" s="32"/>
      <c r="BO29" s="32"/>
      <c r="BP29" s="32"/>
      <c r="BQ29" s="32">
        <v>1</v>
      </c>
      <c r="BR29" s="32"/>
      <c r="BS29" s="32">
        <v>1</v>
      </c>
      <c r="BT29" s="32"/>
      <c r="BU29" s="32">
        <v>1</v>
      </c>
      <c r="BV29" s="32"/>
      <c r="BW29" s="32"/>
      <c r="BX29" s="32"/>
      <c r="BY29" s="32"/>
      <c r="BZ29" s="32"/>
      <c r="CA29" s="12">
        <f>IF(ISNA(VLOOKUP(FC29,[7]刘禹骏发起的直播!$F$16:$F$437,2,0)),"",1)</f>
        <v>1</v>
      </c>
      <c r="CB29" s="12" t="str">
        <f>IF(ISNA(VLOOKUP(FC29,[8]日程信息!$A$11:$A$298,2,0)),"",1)</f>
        <v/>
      </c>
      <c r="CC29" s="12">
        <f>IF(ISNA(VLOOKUP(FC29,[9]视频会议通话详单!$A$7:$A$252,2,0)),"",1)</f>
        <v>1</v>
      </c>
      <c r="CD29" s="12" t="str">
        <f>IF(ISNA(VLOOKUP(FC29,[10]视频会议通话详单!$A$7:$A$115,2,0)),"",1)</f>
        <v/>
      </c>
      <c r="CE29" s="12" t="str">
        <f>IF(ISNA(VLOOKUP(FC29,[11]日程信息!$A$11:$A$35,2,0)),"",1)</f>
        <v/>
      </c>
      <c r="CF29" s="12">
        <f>IF(ISNA(VLOOKUP(FC29,[12]创新创业宣讲!$E$17:$E$213,2,0)),"",1)</f>
        <v>1</v>
      </c>
      <c r="CG29" s="12" t="str">
        <f>IF(ISNA(VLOOKUP(FC29,[13]日程信息!$A$11:$A$55,2,0)),"",1)</f>
        <v/>
      </c>
      <c r="CH29" s="12" t="str">
        <f>IF(ISNA(VLOOKUP(FC29,[14]日程信息!$A$11:$A$44,2,0)),"",1)</f>
        <v/>
      </c>
      <c r="CI29" s="12" t="str">
        <f>IF(ISNA(VLOOKUP(FC29,[15]日程信息!$A$11:$A$45,2,0)),"",1)</f>
        <v/>
      </c>
      <c r="CJ29" s="12" t="str">
        <f>IF(ISNA(VLOOKUP(FC29,[16]日程信息!$A$11:$A$45,2,0)),"",1)</f>
        <v/>
      </c>
      <c r="CK29" s="12" t="str">
        <f>IF(ISNA(VLOOKUP(FC29,[17]日程信息!$A$11:$A$37,2,0)),"",1)</f>
        <v/>
      </c>
      <c r="CN29" s="33"/>
      <c r="CO29" s="34"/>
      <c r="CP29" s="34"/>
      <c r="CQ29" s="34"/>
      <c r="CR29" s="34"/>
      <c r="CS29" s="34"/>
      <c r="CT29" s="34"/>
      <c r="CU29" s="34"/>
      <c r="CV29" s="34">
        <v>1</v>
      </c>
      <c r="CW29" s="34"/>
      <c r="CX29" s="34"/>
      <c r="CY29" s="34"/>
      <c r="CZ29" s="34">
        <v>1</v>
      </c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>
        <v>2</v>
      </c>
      <c r="DR29" s="34"/>
      <c r="DS29" s="34"/>
      <c r="DT29" s="34"/>
      <c r="DU29" s="34"/>
      <c r="DV29" s="34"/>
      <c r="DW29" s="34"/>
      <c r="DX29" s="34"/>
      <c r="DY29" s="34"/>
      <c r="DZ29" s="34">
        <v>1</v>
      </c>
      <c r="EA29" s="34"/>
      <c r="EB29" s="34">
        <v>1</v>
      </c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2">
        <f t="shared" si="0"/>
        <v>22</v>
      </c>
      <c r="FC29" s="37" t="s">
        <v>366</v>
      </c>
    </row>
    <row r="30" ht="15" spans="1:159">
      <c r="A30">
        <v>29</v>
      </c>
      <c r="B30" s="36" t="s">
        <v>368</v>
      </c>
      <c r="C30" s="27" t="s">
        <v>369</v>
      </c>
      <c r="D30" s="27" t="s">
        <v>361</v>
      </c>
      <c r="E30" s="28" t="s">
        <v>316</v>
      </c>
      <c r="F30" s="29">
        <v>0</v>
      </c>
      <c r="G30" s="29"/>
      <c r="H30" s="29">
        <v>1</v>
      </c>
      <c r="I30" s="29"/>
      <c r="J30" s="29"/>
      <c r="K30" s="29">
        <v>1</v>
      </c>
      <c r="L30" s="29"/>
      <c r="M30" s="30"/>
      <c r="N30" s="30"/>
      <c r="O30" s="29"/>
      <c r="P30" s="29"/>
      <c r="Q30" s="29">
        <v>1</v>
      </c>
      <c r="R30" s="29">
        <v>1</v>
      </c>
      <c r="S30" s="29"/>
      <c r="T30" s="29"/>
      <c r="U30" s="29">
        <v>1</v>
      </c>
      <c r="V30" s="29"/>
      <c r="W30" s="29"/>
      <c r="X30" s="29"/>
      <c r="Y30" s="2"/>
      <c r="Z30" s="2"/>
      <c r="AA30" s="2"/>
      <c r="AB30" s="2"/>
      <c r="AC30" s="31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>
        <v>1</v>
      </c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>
        <f>VLOOKUP(FC30,[18]参会明细!$A:$B,2,0)</f>
        <v>1</v>
      </c>
      <c r="AZ30" s="2"/>
      <c r="BA30" s="2"/>
      <c r="BB30" s="2"/>
      <c r="BC30" s="2"/>
      <c r="BD30" s="2">
        <f>VLOOKUP(FC30,[28]日程信息!$A$10:$D$49,4,0)</f>
        <v>1</v>
      </c>
      <c r="BE30" s="2"/>
      <c r="BF30" s="2"/>
      <c r="BG30" s="32"/>
      <c r="BH30" s="32"/>
      <c r="BI30" s="32"/>
      <c r="BJ30" s="32">
        <v>1</v>
      </c>
      <c r="BK30" s="32"/>
      <c r="BL30" s="32"/>
      <c r="BM30" s="32"/>
      <c r="BN30" s="32"/>
      <c r="BO30" s="32">
        <v>1</v>
      </c>
      <c r="BP30" s="32"/>
      <c r="BQ30" s="32"/>
      <c r="BR30" s="32"/>
      <c r="BS30" s="32">
        <v>1</v>
      </c>
      <c r="BT30" s="32"/>
      <c r="BU30" s="32">
        <v>1</v>
      </c>
      <c r="BV30" s="32"/>
      <c r="BW30" s="32"/>
      <c r="BX30" s="32">
        <v>1</v>
      </c>
      <c r="BY30" s="32"/>
      <c r="BZ30" s="32"/>
      <c r="CA30" s="12">
        <f>IF(ISNA(VLOOKUP(FC30,[7]刘禹骏发起的直播!$F$16:$F$437,2,0)),"",1)</f>
        <v>1</v>
      </c>
      <c r="CB30" s="12" t="str">
        <f>IF(ISNA(VLOOKUP(FC30,[8]日程信息!$A$11:$A$298,2,0)),"",1)</f>
        <v/>
      </c>
      <c r="CC30" s="12">
        <f>IF(ISNA(VLOOKUP(FC30,[9]视频会议通话详单!$A$7:$A$252,2,0)),"",1)</f>
        <v>1</v>
      </c>
      <c r="CD30" s="12" t="str">
        <f>IF(ISNA(VLOOKUP(FC30,[10]视频会议通话详单!$A$7:$A$115,2,0)),"",1)</f>
        <v/>
      </c>
      <c r="CE30" s="12" t="str">
        <f>IF(ISNA(VLOOKUP(FC30,[11]日程信息!$A$11:$A$35,2,0)),"",1)</f>
        <v/>
      </c>
      <c r="CF30" s="12" t="str">
        <f>IF(ISNA(VLOOKUP(FC30,[12]创新创业宣讲!$E$17:$E$213,2,0)),"",1)</f>
        <v/>
      </c>
      <c r="CG30" s="12" t="str">
        <f>IF(ISNA(VLOOKUP(FC30,[13]日程信息!$A$11:$A$55,2,0)),"",1)</f>
        <v/>
      </c>
      <c r="CH30" s="12" t="str">
        <f>IF(ISNA(VLOOKUP(FC30,[14]日程信息!$A$11:$A$44,2,0)),"",1)</f>
        <v/>
      </c>
      <c r="CI30" s="12" t="str">
        <f>IF(ISNA(VLOOKUP(FC30,[15]日程信息!$A$11:$A$45,2,0)),"",1)</f>
        <v/>
      </c>
      <c r="CJ30" s="12" t="str">
        <f>IF(ISNA(VLOOKUP(FC30,[16]日程信息!$A$11:$A$45,2,0)),"",1)</f>
        <v/>
      </c>
      <c r="CK30" s="12" t="str">
        <f>IF(ISNA(VLOOKUP(FC30,[17]日程信息!$A$11:$A$37,2,0)),"",1)</f>
        <v/>
      </c>
      <c r="CN30" s="33"/>
      <c r="CO30" s="34"/>
      <c r="CP30" s="34"/>
      <c r="CQ30" s="34">
        <v>1</v>
      </c>
      <c r="CR30" s="34"/>
      <c r="CS30" s="34"/>
      <c r="CT30" s="34"/>
      <c r="CU30" s="34"/>
      <c r="CV30" s="34"/>
      <c r="CW30" s="34">
        <v>1</v>
      </c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>
        <v>1</v>
      </c>
      <c r="DI30" s="34"/>
      <c r="DJ30" s="34">
        <v>1</v>
      </c>
      <c r="DK30" s="34"/>
      <c r="DL30" s="34">
        <f>VLOOKUP(FC30,[20]日程信息!$A$11:$B$60,2,FALSE)</f>
        <v>1</v>
      </c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>
        <v>1</v>
      </c>
      <c r="EA30" s="34"/>
      <c r="EB30" s="34">
        <v>1</v>
      </c>
      <c r="EC30" s="34"/>
      <c r="ED30" s="34">
        <v>1</v>
      </c>
      <c r="EE30" s="34"/>
      <c r="EF30" s="34"/>
      <c r="EG30" s="34"/>
      <c r="EH30" s="34"/>
      <c r="EI30" s="34"/>
      <c r="EJ30" s="34"/>
      <c r="EK30" s="34">
        <v>1</v>
      </c>
      <c r="EL30" s="34">
        <v>1</v>
      </c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2">
        <f t="shared" si="0"/>
        <v>25</v>
      </c>
      <c r="FC30" s="37" t="s">
        <v>368</v>
      </c>
    </row>
    <row r="31" ht="15" spans="1:159">
      <c r="A31">
        <v>30</v>
      </c>
      <c r="B31" s="36" t="s">
        <v>370</v>
      </c>
      <c r="C31" s="27" t="s">
        <v>371</v>
      </c>
      <c r="D31" s="27" t="s">
        <v>361</v>
      </c>
      <c r="E31" s="28" t="s">
        <v>313</v>
      </c>
      <c r="F31" s="29">
        <v>0</v>
      </c>
      <c r="G31" s="29"/>
      <c r="H31" s="29"/>
      <c r="I31" s="29"/>
      <c r="J31" s="29"/>
      <c r="K31" s="29"/>
      <c r="L31" s="29"/>
      <c r="M31" s="30"/>
      <c r="N31" s="30"/>
      <c r="O31" s="29"/>
      <c r="P31" s="29"/>
      <c r="Q31" s="29"/>
      <c r="R31" s="29"/>
      <c r="S31" s="29"/>
      <c r="T31" s="29"/>
      <c r="U31" s="29">
        <v>1</v>
      </c>
      <c r="V31" s="29"/>
      <c r="W31" s="29"/>
      <c r="X31" s="29"/>
      <c r="Y31" s="2"/>
      <c r="Z31" s="2"/>
      <c r="AA31" s="2"/>
      <c r="AB31" s="2"/>
      <c r="AC31" s="31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32"/>
      <c r="BH31" s="32"/>
      <c r="BI31" s="32"/>
      <c r="BJ31" s="32"/>
      <c r="BK31" s="32">
        <v>2</v>
      </c>
      <c r="BL31" s="32"/>
      <c r="BM31" s="32"/>
      <c r="BN31" s="32"/>
      <c r="BO31" s="32"/>
      <c r="BP31" s="32"/>
      <c r="BQ31" s="32"/>
      <c r="BR31" s="32"/>
      <c r="BS31" s="32">
        <v>1</v>
      </c>
      <c r="BT31" s="32"/>
      <c r="BU31" s="32"/>
      <c r="BV31" s="32"/>
      <c r="BW31" s="32"/>
      <c r="BX31" s="32">
        <v>1</v>
      </c>
      <c r="BY31" s="32"/>
      <c r="BZ31" s="32"/>
      <c r="CA31" s="12">
        <f>IF(ISNA(VLOOKUP(FC31,[7]刘禹骏发起的直播!$F$16:$F$437,2,0)),"",1)</f>
        <v>1</v>
      </c>
      <c r="CB31" s="12" t="str">
        <f>IF(ISNA(VLOOKUP(FC31,[8]日程信息!$A$11:$A$298,2,0)),"",1)</f>
        <v/>
      </c>
      <c r="CC31" s="12" t="str">
        <f>IF(ISNA(VLOOKUP(FC31,[9]视频会议通话详单!$A$7:$A$252,2,0)),"",1)</f>
        <v/>
      </c>
      <c r="CD31" s="12" t="str">
        <f>IF(ISNA(VLOOKUP(FC31,[10]视频会议通话详单!$A$7:$A$115,2,0)),"",1)</f>
        <v/>
      </c>
      <c r="CE31" s="12" t="str">
        <f>IF(ISNA(VLOOKUP(FC31,[11]日程信息!$A$11:$A$35,2,0)),"",1)</f>
        <v/>
      </c>
      <c r="CF31" s="12" t="str">
        <f>IF(ISNA(VLOOKUP(FC31,[12]创新创业宣讲!$E$17:$E$213,2,0)),"",1)</f>
        <v/>
      </c>
      <c r="CG31" s="12" t="str">
        <f>IF(ISNA(VLOOKUP(FC31,[13]日程信息!$A$11:$A$55,2,0)),"",1)</f>
        <v/>
      </c>
      <c r="CH31" s="12" t="str">
        <f>IF(ISNA(VLOOKUP(FC31,[14]日程信息!$A$11:$A$44,2,0)),"",1)</f>
        <v/>
      </c>
      <c r="CI31" s="12" t="str">
        <f>IF(ISNA(VLOOKUP(FC31,[15]日程信息!$A$11:$A$45,2,0)),"",1)</f>
        <v/>
      </c>
      <c r="CJ31" s="12">
        <f>IF(ISNA(VLOOKUP(FC31,[16]日程信息!$A$11:$A$45,2,0)),"",1)</f>
        <v>1</v>
      </c>
      <c r="CK31" s="12" t="str">
        <f>IF(ISNA(VLOOKUP(FC31,[17]日程信息!$A$11:$A$37,2,0)),"",1)</f>
        <v/>
      </c>
      <c r="CN31" s="33">
        <f>VLOOKUP(FC31,[31]Sheet3!$D$4:$E$39,2,0)</f>
        <v>1</v>
      </c>
      <c r="CO31" s="34"/>
      <c r="CP31" s="34"/>
      <c r="CQ31" s="34"/>
      <c r="CR31" s="34"/>
      <c r="CS31" s="34"/>
      <c r="CT31" s="34"/>
      <c r="CU31" s="34"/>
      <c r="CV31" s="34">
        <v>1</v>
      </c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>
        <v>1</v>
      </c>
      <c r="DS31" s="34"/>
      <c r="DT31" s="34"/>
      <c r="DU31" s="34"/>
      <c r="DV31" s="34">
        <v>1</v>
      </c>
      <c r="DW31" s="34">
        <v>1</v>
      </c>
      <c r="DX31" s="34">
        <v>1</v>
      </c>
      <c r="DY31" s="34">
        <v>1</v>
      </c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>
        <v>1</v>
      </c>
      <c r="EQ31" s="34"/>
      <c r="ER31" s="34"/>
      <c r="ES31" s="34">
        <v>1</v>
      </c>
      <c r="ET31" s="34"/>
      <c r="EU31" s="34">
        <v>1</v>
      </c>
      <c r="EV31" s="34">
        <v>1</v>
      </c>
      <c r="EW31" s="34"/>
      <c r="EX31" s="34"/>
      <c r="EY31" s="34"/>
      <c r="EZ31" s="34"/>
      <c r="FA31" s="34"/>
      <c r="FB31" s="32">
        <f t="shared" si="0"/>
        <v>18</v>
      </c>
      <c r="FC31" s="37" t="s">
        <v>370</v>
      </c>
    </row>
    <row r="32" ht="15" spans="1:159">
      <c r="A32">
        <v>31</v>
      </c>
      <c r="B32" s="36" t="s">
        <v>372</v>
      </c>
      <c r="C32" s="27" t="s">
        <v>373</v>
      </c>
      <c r="D32" s="27" t="s">
        <v>361</v>
      </c>
      <c r="E32" s="28" t="s">
        <v>316</v>
      </c>
      <c r="F32" s="29">
        <v>1</v>
      </c>
      <c r="G32" s="29"/>
      <c r="H32" s="29"/>
      <c r="I32" s="29"/>
      <c r="J32" s="29"/>
      <c r="K32" s="29">
        <v>1</v>
      </c>
      <c r="L32" s="29">
        <v>1</v>
      </c>
      <c r="M32" s="30"/>
      <c r="N32" s="30"/>
      <c r="O32" s="29"/>
      <c r="P32" s="29"/>
      <c r="Q32" s="29">
        <v>1</v>
      </c>
      <c r="R32" s="29">
        <v>1</v>
      </c>
      <c r="S32" s="29"/>
      <c r="T32" s="29"/>
      <c r="U32" s="29"/>
      <c r="V32" s="29"/>
      <c r="W32" s="29"/>
      <c r="X32" s="29"/>
      <c r="Y32" s="2"/>
      <c r="Z32" s="2"/>
      <c r="AA32" s="2"/>
      <c r="AB32" s="2"/>
      <c r="AC32" s="31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>
        <f>VLOOKUP(FC32,[19]日程信息!$A$11:$B$70,2,0)</f>
        <v>1</v>
      </c>
      <c r="AS32" s="2"/>
      <c r="AT32" s="2">
        <v>1</v>
      </c>
      <c r="AU32" s="2"/>
      <c r="AV32" s="2"/>
      <c r="AW32" s="2"/>
      <c r="AX32" s="2"/>
      <c r="AY32" s="2">
        <f>VLOOKUP(FC32,[18]参会明细!$A:$B,2,0)</f>
        <v>1</v>
      </c>
      <c r="AZ32" s="2"/>
      <c r="BA32" s="2"/>
      <c r="BB32" s="2"/>
      <c r="BC32" s="2"/>
      <c r="BD32" s="2"/>
      <c r="BE32" s="2"/>
      <c r="BF32" s="2"/>
      <c r="BG32" s="32"/>
      <c r="BH32" s="32"/>
      <c r="BI32" s="32"/>
      <c r="BJ32" s="32"/>
      <c r="BK32" s="32"/>
      <c r="BL32" s="32"/>
      <c r="BM32" s="32"/>
      <c r="BN32" s="32"/>
      <c r="BO32" s="32"/>
      <c r="BP32" s="32">
        <v>1</v>
      </c>
      <c r="BQ32" s="32">
        <v>1</v>
      </c>
      <c r="BR32" s="32"/>
      <c r="BS32" s="32"/>
      <c r="BT32" s="32">
        <v>1</v>
      </c>
      <c r="BU32" s="32"/>
      <c r="BV32" s="32"/>
      <c r="BW32" s="32"/>
      <c r="BX32" s="32"/>
      <c r="BY32" s="32"/>
      <c r="BZ32" s="32"/>
      <c r="CA32" s="12">
        <f>IF(ISNA(VLOOKUP(FC32,[7]刘禹骏发起的直播!$F$16:$F$437,2,0)),"",1)</f>
        <v>1</v>
      </c>
      <c r="CB32" s="12">
        <f>IF(ISNA(VLOOKUP(FC32,[8]日程信息!$A$11:$A$298,2,0)),"",1)</f>
        <v>1</v>
      </c>
      <c r="CC32" s="12">
        <f>IF(ISNA(VLOOKUP(FC32,[9]视频会议通话详单!$A$7:$A$252,2,0)),"",1)</f>
        <v>1</v>
      </c>
      <c r="CD32" s="12" t="str">
        <f>IF(ISNA(VLOOKUP(FC32,[10]视频会议通话详单!$A$7:$A$115,2,0)),"",1)</f>
        <v/>
      </c>
      <c r="CE32" s="12" t="str">
        <f>IF(ISNA(VLOOKUP(FC32,[11]日程信息!$A$11:$A$35,2,0)),"",1)</f>
        <v/>
      </c>
      <c r="CF32" s="12" t="str">
        <f>IF(ISNA(VLOOKUP(FC32,[12]创新创业宣讲!$E$17:$E$213,2,0)),"",1)</f>
        <v/>
      </c>
      <c r="CG32" s="12" t="str">
        <f>IF(ISNA(VLOOKUP(FC32,[13]日程信息!$A$11:$A$55,2,0)),"",1)</f>
        <v/>
      </c>
      <c r="CH32" s="12" t="str">
        <f>IF(ISNA(VLOOKUP(FC32,[14]日程信息!$A$11:$A$44,2,0)),"",1)</f>
        <v/>
      </c>
      <c r="CI32" s="12" t="str">
        <f>IF(ISNA(VLOOKUP(FC32,[15]日程信息!$A$11:$A$45,2,0)),"",1)</f>
        <v/>
      </c>
      <c r="CJ32" s="12" t="str">
        <f>IF(ISNA(VLOOKUP(FC32,[16]日程信息!$A$11:$A$45,2,0)),"",1)</f>
        <v/>
      </c>
      <c r="CK32" s="12" t="str">
        <f>IF(ISNA(VLOOKUP(FC32,[17]日程信息!$A$11:$A$37,2,0)),"",1)</f>
        <v/>
      </c>
      <c r="CN32" s="33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>
        <v>1</v>
      </c>
      <c r="DI32" s="34"/>
      <c r="DJ32" s="34">
        <v>1</v>
      </c>
      <c r="DK32" s="34"/>
      <c r="DL32" s="34">
        <f>VLOOKUP(FC32,[20]日程信息!$A$11:$B$60,2,FALSE)</f>
        <v>1</v>
      </c>
      <c r="DM32" s="34"/>
      <c r="DN32" s="34"/>
      <c r="DO32" s="34"/>
      <c r="DP32" s="34"/>
      <c r="DQ32" s="34"/>
      <c r="DR32" s="34"/>
      <c r="DS32" s="34">
        <v>1</v>
      </c>
      <c r="DT32" s="34"/>
      <c r="DU32" s="34"/>
      <c r="DV32" s="34">
        <v>1</v>
      </c>
      <c r="DW32" s="34"/>
      <c r="DX32" s="34"/>
      <c r="DY32" s="34">
        <v>1</v>
      </c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>
        <v>1</v>
      </c>
      <c r="EL32" s="34">
        <v>1</v>
      </c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2">
        <f t="shared" si="0"/>
        <v>22</v>
      </c>
      <c r="FC32" s="37" t="s">
        <v>372</v>
      </c>
    </row>
    <row r="33" ht="15" spans="1:159">
      <c r="A33">
        <v>32</v>
      </c>
      <c r="B33" s="36" t="s">
        <v>374</v>
      </c>
      <c r="C33" s="27" t="s">
        <v>375</v>
      </c>
      <c r="D33" s="27" t="s">
        <v>361</v>
      </c>
      <c r="E33" s="28" t="s">
        <v>313</v>
      </c>
      <c r="F33" s="29">
        <v>1</v>
      </c>
      <c r="G33" s="29"/>
      <c r="H33" s="29"/>
      <c r="I33" s="29"/>
      <c r="J33" s="29"/>
      <c r="K33" s="29">
        <v>1</v>
      </c>
      <c r="L33" s="29"/>
      <c r="M33" s="30"/>
      <c r="N33" s="30"/>
      <c r="O33" s="29"/>
      <c r="P33" s="29"/>
      <c r="Q33" s="29"/>
      <c r="R33" s="29"/>
      <c r="S33" s="29"/>
      <c r="T33" s="29">
        <v>1</v>
      </c>
      <c r="U33" s="29">
        <v>1</v>
      </c>
      <c r="V33" s="29"/>
      <c r="W33" s="29"/>
      <c r="X33" s="29"/>
      <c r="Y33" s="2"/>
      <c r="Z33" s="2"/>
      <c r="AA33" s="2"/>
      <c r="AB33" s="2"/>
      <c r="AC33" s="31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32"/>
      <c r="BH33" s="32"/>
      <c r="BI33" s="32"/>
      <c r="BJ33" s="32"/>
      <c r="BK33" s="32"/>
      <c r="BL33" s="32"/>
      <c r="BM33" s="32"/>
      <c r="BN33" s="32">
        <v>1</v>
      </c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12">
        <f>IF(ISNA(VLOOKUP(FC33,[7]刘禹骏发起的直播!$F$16:$F$437,2,0)),"",1)</f>
        <v>1</v>
      </c>
      <c r="CB33" s="12" t="str">
        <f>IF(ISNA(VLOOKUP(FC33,[8]日程信息!$A$11:$A$298,2,0)),"",1)</f>
        <v/>
      </c>
      <c r="CC33" s="12" t="str">
        <f>IF(ISNA(VLOOKUP(FC33,[9]视频会议通话详单!$A$7:$A$252,2,0)),"",1)</f>
        <v/>
      </c>
      <c r="CD33" s="12" t="str">
        <f>IF(ISNA(VLOOKUP(FC33,[10]视频会议通话详单!$A$7:$A$115,2,0)),"",1)</f>
        <v/>
      </c>
      <c r="CE33" s="12" t="str">
        <f>IF(ISNA(VLOOKUP(FC33,[11]日程信息!$A$11:$A$35,2,0)),"",1)</f>
        <v/>
      </c>
      <c r="CF33" s="12">
        <f>IF(ISNA(VLOOKUP(FC33,[12]创新创业宣讲!$E$17:$E$213,2,0)),"",1)</f>
        <v>1</v>
      </c>
      <c r="CG33" s="12" t="str">
        <f>IF(ISNA(VLOOKUP(FC33,[13]日程信息!$A$11:$A$55,2,0)),"",1)</f>
        <v/>
      </c>
      <c r="CH33" s="12" t="str">
        <f>IF(ISNA(VLOOKUP(FC33,[14]日程信息!$A$11:$A$44,2,0)),"",1)</f>
        <v/>
      </c>
      <c r="CI33" s="12" t="str">
        <f>IF(ISNA(VLOOKUP(FC33,[15]日程信息!$A$11:$A$45,2,0)),"",1)</f>
        <v/>
      </c>
      <c r="CJ33" s="12" t="str">
        <f>IF(ISNA(VLOOKUP(FC33,[16]日程信息!$A$11:$A$45,2,0)),"",1)</f>
        <v/>
      </c>
      <c r="CK33" s="12" t="str">
        <f>IF(ISNA(VLOOKUP(FC33,[17]日程信息!$A$11:$A$37,2,0)),"",1)</f>
        <v/>
      </c>
      <c r="CN33" s="33"/>
      <c r="CO33" s="34"/>
      <c r="CP33" s="34"/>
      <c r="CQ33" s="34"/>
      <c r="CR33" s="34"/>
      <c r="CS33" s="34"/>
      <c r="CT33" s="34"/>
      <c r="CU33" s="34">
        <v>1</v>
      </c>
      <c r="CV33" s="34">
        <v>1</v>
      </c>
      <c r="CW33" s="34">
        <v>1</v>
      </c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>
        <v>1</v>
      </c>
      <c r="EL33" s="34">
        <v>1</v>
      </c>
      <c r="EM33" s="34"/>
      <c r="EN33" s="34"/>
      <c r="EO33" s="34"/>
      <c r="EP33" s="34">
        <v>1</v>
      </c>
      <c r="EQ33" s="34"/>
      <c r="ER33" s="34"/>
      <c r="ES33" s="34"/>
      <c r="ET33" s="34"/>
      <c r="EU33" s="34"/>
      <c r="EV33" s="34"/>
      <c r="EW33" s="34"/>
      <c r="EX33" s="34"/>
      <c r="EY33" s="34"/>
      <c r="EZ33" s="34">
        <v>10</v>
      </c>
      <c r="FA33" s="34"/>
      <c r="FB33" s="32">
        <f t="shared" si="0"/>
        <v>23</v>
      </c>
      <c r="FC33" s="37" t="s">
        <v>374</v>
      </c>
    </row>
    <row r="34" ht="15" spans="1:159">
      <c r="A34">
        <v>33</v>
      </c>
      <c r="B34" s="36" t="s">
        <v>376</v>
      </c>
      <c r="C34" s="27" t="s">
        <v>377</v>
      </c>
      <c r="D34" s="27" t="s">
        <v>361</v>
      </c>
      <c r="E34" s="28" t="s">
        <v>316</v>
      </c>
      <c r="F34" s="29">
        <v>1</v>
      </c>
      <c r="G34" s="29"/>
      <c r="H34" s="29"/>
      <c r="I34" s="29"/>
      <c r="J34" s="29"/>
      <c r="K34" s="29"/>
      <c r="L34" s="29"/>
      <c r="M34" s="30"/>
      <c r="N34" s="30"/>
      <c r="O34" s="29"/>
      <c r="P34" s="29"/>
      <c r="Q34" s="29"/>
      <c r="R34" s="29"/>
      <c r="S34" s="29">
        <v>1</v>
      </c>
      <c r="T34" s="29"/>
      <c r="U34" s="29"/>
      <c r="V34" s="29"/>
      <c r="W34" s="29"/>
      <c r="X34" s="29"/>
      <c r="Y34" s="2"/>
      <c r="Z34" s="2"/>
      <c r="AA34" s="2"/>
      <c r="AB34" s="2"/>
      <c r="AC34" s="31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>
        <f>VLOOKUP(FC34,[28]日程信息!$A$10:$D$49,4,0)</f>
        <v>1</v>
      </c>
      <c r="BE34" s="2"/>
      <c r="BF34" s="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12" t="str">
        <f>IF(ISNA(VLOOKUP(FC34,[7]刘禹骏发起的直播!$F$16:$F$437,2,0)),"",1)</f>
        <v/>
      </c>
      <c r="CB34" s="12" t="str">
        <f>IF(ISNA(VLOOKUP(FC34,[8]日程信息!$A$11:$A$298,2,0)),"",1)</f>
        <v/>
      </c>
      <c r="CC34" s="12">
        <f>IF(ISNA(VLOOKUP(FC34,[9]视频会议通话详单!$A$7:$A$252,2,0)),"",1)</f>
        <v>1</v>
      </c>
      <c r="CD34" s="12" t="str">
        <f>IF(ISNA(VLOOKUP(FC34,[10]视频会议通话详单!$A$7:$A$115,2,0)),"",1)</f>
        <v/>
      </c>
      <c r="CE34" s="12" t="str">
        <f>IF(ISNA(VLOOKUP(FC34,[11]日程信息!$A$11:$A$35,2,0)),"",1)</f>
        <v/>
      </c>
      <c r="CF34" s="12">
        <f>IF(ISNA(VLOOKUP(FC34,[12]创新创业宣讲!$E$17:$E$213,2,0)),"",1)</f>
        <v>1</v>
      </c>
      <c r="CG34" s="12" t="str">
        <f>IF(ISNA(VLOOKUP(FC34,[13]日程信息!$A$11:$A$55,2,0)),"",1)</f>
        <v/>
      </c>
      <c r="CH34" s="12" t="str">
        <f>IF(ISNA(VLOOKUP(FC34,[14]日程信息!$A$11:$A$44,2,0)),"",1)</f>
        <v/>
      </c>
      <c r="CI34" s="12" t="str">
        <f>IF(ISNA(VLOOKUP(FC34,[15]日程信息!$A$11:$A$45,2,0)),"",1)</f>
        <v/>
      </c>
      <c r="CJ34" s="12" t="str">
        <f>IF(ISNA(VLOOKUP(FC34,[16]日程信息!$A$11:$A$45,2,0)),"",1)</f>
        <v/>
      </c>
      <c r="CK34" s="12" t="str">
        <f>IF(ISNA(VLOOKUP(FC34,[17]日程信息!$A$11:$A$37,2,0)),"",1)</f>
        <v/>
      </c>
      <c r="CN34" s="33"/>
      <c r="CO34" s="34"/>
      <c r="CP34" s="34"/>
      <c r="CQ34" s="34"/>
      <c r="CR34" s="34"/>
      <c r="CS34" s="34"/>
      <c r="CT34" s="34"/>
      <c r="CU34" s="34">
        <v>1</v>
      </c>
      <c r="CV34" s="34"/>
      <c r="CW34" s="34">
        <v>1</v>
      </c>
      <c r="CX34" s="34">
        <v>1</v>
      </c>
      <c r="CY34" s="34">
        <v>1</v>
      </c>
      <c r="CZ34" s="34">
        <v>1</v>
      </c>
      <c r="DA34" s="34"/>
      <c r="DB34" s="34"/>
      <c r="DC34" s="34"/>
      <c r="DD34" s="34"/>
      <c r="DE34" s="34"/>
      <c r="DF34" s="34"/>
      <c r="DG34" s="34"/>
      <c r="DH34" s="34"/>
      <c r="DI34" s="34"/>
      <c r="DJ34" s="34">
        <v>1</v>
      </c>
      <c r="DK34" s="34"/>
      <c r="DL34" s="34">
        <f>VLOOKUP(FC34,[20]日程信息!$A$11:$B$60,2,FALSE)</f>
        <v>1</v>
      </c>
      <c r="DM34" s="34"/>
      <c r="DN34" s="34"/>
      <c r="DO34" s="34"/>
      <c r="DP34" s="34"/>
      <c r="DQ34" s="34"/>
      <c r="DR34" s="34"/>
      <c r="DS34" s="34">
        <v>1</v>
      </c>
      <c r="DT34" s="34">
        <v>1</v>
      </c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>
        <v>1</v>
      </c>
      <c r="EL34" s="34">
        <v>1</v>
      </c>
      <c r="EM34" s="34"/>
      <c r="EN34" s="34"/>
      <c r="EO34" s="34"/>
      <c r="EP34" s="34">
        <v>1</v>
      </c>
      <c r="EQ34" s="34"/>
      <c r="ER34" s="34"/>
      <c r="ES34" s="34">
        <v>1</v>
      </c>
      <c r="ET34" s="34"/>
      <c r="EU34" s="34"/>
      <c r="EV34" s="34"/>
      <c r="EW34" s="34"/>
      <c r="EX34" s="34"/>
      <c r="EY34" s="34"/>
      <c r="EZ34" s="34">
        <v>6</v>
      </c>
      <c r="FA34" s="34"/>
      <c r="FB34" s="32">
        <f t="shared" si="0"/>
        <v>24</v>
      </c>
      <c r="FC34" s="37" t="s">
        <v>376</v>
      </c>
    </row>
    <row r="35" ht="15" spans="1:159">
      <c r="A35">
        <v>34</v>
      </c>
      <c r="B35" s="36" t="s">
        <v>378</v>
      </c>
      <c r="C35" s="27" t="s">
        <v>379</v>
      </c>
      <c r="D35" s="27" t="s">
        <v>361</v>
      </c>
      <c r="E35" s="28" t="s">
        <v>313</v>
      </c>
      <c r="F35" s="29">
        <v>1</v>
      </c>
      <c r="G35" s="29"/>
      <c r="H35" s="29"/>
      <c r="I35" s="29"/>
      <c r="J35" s="29"/>
      <c r="K35" s="29">
        <v>1</v>
      </c>
      <c r="L35" s="29"/>
      <c r="M35" s="30"/>
      <c r="N35" s="30"/>
      <c r="O35" s="29"/>
      <c r="P35" s="29"/>
      <c r="Q35" s="29"/>
      <c r="R35" s="29">
        <v>1</v>
      </c>
      <c r="S35" s="29"/>
      <c r="T35" s="29"/>
      <c r="U35" s="29"/>
      <c r="V35" s="29"/>
      <c r="W35" s="29"/>
      <c r="X35" s="29">
        <v>1</v>
      </c>
      <c r="Y35" s="2"/>
      <c r="Z35" s="2">
        <v>1</v>
      </c>
      <c r="AA35" s="2"/>
      <c r="AB35" s="2">
        <v>2</v>
      </c>
      <c r="AC35" s="31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>
        <f>VLOOKUP(FC35,[28]日程信息!$A$10:$D$49,4,0)</f>
        <v>1</v>
      </c>
      <c r="BE35" s="2"/>
      <c r="BF35" s="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>
        <v>1</v>
      </c>
      <c r="BR35" s="32"/>
      <c r="BS35" s="32"/>
      <c r="BT35" s="32"/>
      <c r="BU35" s="32">
        <v>1</v>
      </c>
      <c r="BV35" s="32"/>
      <c r="BW35" s="32"/>
      <c r="BX35" s="32">
        <v>1</v>
      </c>
      <c r="BY35" s="32"/>
      <c r="BZ35" s="32"/>
      <c r="CA35" s="12">
        <f>IF(ISNA(VLOOKUP(FC35,[7]刘禹骏发起的直播!$F$16:$F$437,2,0)),"",1)</f>
        <v>1</v>
      </c>
      <c r="CB35" s="12" t="str">
        <f>IF(ISNA(VLOOKUP(FC35,[8]日程信息!$A$11:$A$298,2,0)),"",1)</f>
        <v/>
      </c>
      <c r="CC35" s="12" t="str">
        <f>IF(ISNA(VLOOKUP(FC35,[9]视频会议通话详单!$A$7:$A$252,2,0)),"",1)</f>
        <v/>
      </c>
      <c r="CD35" s="12" t="str">
        <f>IF(ISNA(VLOOKUP(FC35,[10]视频会议通话详单!$A$7:$A$115,2,0)),"",1)</f>
        <v/>
      </c>
      <c r="CE35" s="12" t="str">
        <f>IF(ISNA(VLOOKUP(FC35,[11]日程信息!$A$11:$A$35,2,0)),"",1)</f>
        <v/>
      </c>
      <c r="CF35" s="12" t="str">
        <f>IF(ISNA(VLOOKUP(FC35,[12]创新创业宣讲!$E$17:$E$213,2,0)),"",1)</f>
        <v/>
      </c>
      <c r="CG35" s="12" t="str">
        <f>IF(ISNA(VLOOKUP(FC35,[13]日程信息!$A$11:$A$55,2,0)),"",1)</f>
        <v/>
      </c>
      <c r="CH35" s="12" t="str">
        <f>IF(ISNA(VLOOKUP(FC35,[14]日程信息!$A$11:$A$44,2,0)),"",1)</f>
        <v/>
      </c>
      <c r="CI35" s="12" t="str">
        <f>IF(ISNA(VLOOKUP(FC35,[15]日程信息!$A$11:$A$45,2,0)),"",1)</f>
        <v/>
      </c>
      <c r="CJ35" s="12" t="str">
        <f>IF(ISNA(VLOOKUP(FC35,[16]日程信息!$A$11:$A$45,2,0)),"",1)</f>
        <v/>
      </c>
      <c r="CK35" s="12" t="str">
        <f>IF(ISNA(VLOOKUP(FC35,[17]日程信息!$A$11:$A$37,2,0)),"",1)</f>
        <v/>
      </c>
      <c r="CN35" s="33">
        <f>VLOOKUP(FC35,[31]Sheet3!$D$4:$E$39,2,0)</f>
        <v>1</v>
      </c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>
        <v>1</v>
      </c>
      <c r="DI35" s="34"/>
      <c r="DJ35" s="34"/>
      <c r="DK35" s="34"/>
      <c r="DL35" s="34"/>
      <c r="DM35" s="34">
        <v>1</v>
      </c>
      <c r="DN35" s="34"/>
      <c r="DO35" s="34"/>
      <c r="DP35" s="34"/>
      <c r="DQ35" s="34"/>
      <c r="DR35" s="34">
        <v>1</v>
      </c>
      <c r="DS35" s="34"/>
      <c r="DT35" s="34"/>
      <c r="DU35" s="34"/>
      <c r="DV35" s="34">
        <v>1</v>
      </c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>
        <v>1</v>
      </c>
      <c r="ET35" s="34"/>
      <c r="EU35" s="34">
        <v>1</v>
      </c>
      <c r="EV35" s="34"/>
      <c r="EW35" s="34"/>
      <c r="EX35" s="34"/>
      <c r="EY35" s="34"/>
      <c r="EZ35" s="34">
        <v>2</v>
      </c>
      <c r="FA35" s="34"/>
      <c r="FB35" s="32">
        <f t="shared" ref="FB35:FB66" si="1">SUM(F35:FA35)</f>
        <v>21</v>
      </c>
      <c r="FC35" s="37" t="s">
        <v>378</v>
      </c>
    </row>
    <row r="36" ht="15" spans="1:159">
      <c r="A36">
        <v>35</v>
      </c>
      <c r="B36" s="36" t="s">
        <v>380</v>
      </c>
      <c r="C36" s="27" t="s">
        <v>381</v>
      </c>
      <c r="D36" s="27" t="s">
        <v>361</v>
      </c>
      <c r="E36" s="28" t="s">
        <v>316</v>
      </c>
      <c r="F36" s="29">
        <v>1</v>
      </c>
      <c r="G36" s="29"/>
      <c r="H36" s="29">
        <v>1</v>
      </c>
      <c r="I36" s="29"/>
      <c r="J36" s="29"/>
      <c r="K36" s="29">
        <v>1</v>
      </c>
      <c r="L36" s="29"/>
      <c r="M36" s="30"/>
      <c r="N36" s="30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"/>
      <c r="Z36" s="2"/>
      <c r="AA36" s="2"/>
      <c r="AB36" s="2"/>
      <c r="AC36" s="31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>
        <f>VLOOKUP(FC36,[19]日程信息!$A$11:$B$70,2,0)</f>
        <v>1</v>
      </c>
      <c r="AS36" s="2"/>
      <c r="AT36" s="2"/>
      <c r="AU36" s="2"/>
      <c r="AV36" s="2"/>
      <c r="AW36" s="2"/>
      <c r="AX36" s="2"/>
      <c r="AY36" s="2">
        <f>VLOOKUP(FC36,[18]参会明细!$A:$B,2,0)</f>
        <v>1</v>
      </c>
      <c r="AZ36" s="2"/>
      <c r="BA36" s="2"/>
      <c r="BB36" s="2"/>
      <c r="BC36" s="2"/>
      <c r="BD36" s="2">
        <f>VLOOKUP(FC36,[28]日程信息!$A$10:$D$49,4,0)</f>
        <v>1</v>
      </c>
      <c r="BE36" s="2">
        <f>VLOOKUP(FC36,[29]Sheet1!$B:$C,2,0)</f>
        <v>1</v>
      </c>
      <c r="BF36" s="2">
        <v>1</v>
      </c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12" t="str">
        <f>IF(ISNA(VLOOKUP(FC36,[7]刘禹骏发起的直播!$F$16:$F$437,2,0)),"",1)</f>
        <v/>
      </c>
      <c r="CB36" s="12" t="str">
        <f>IF(ISNA(VLOOKUP(FC36,[8]日程信息!$A$11:$A$298,2,0)),"",1)</f>
        <v/>
      </c>
      <c r="CC36" s="12" t="str">
        <f>IF(ISNA(VLOOKUP(FC36,[9]视频会议通话详单!$A$7:$A$252,2,0)),"",1)</f>
        <v/>
      </c>
      <c r="CD36" s="12" t="str">
        <f>IF(ISNA(VLOOKUP(FC36,[10]视频会议通话详单!$A$7:$A$115,2,0)),"",1)</f>
        <v/>
      </c>
      <c r="CE36" s="12" t="str">
        <f>IF(ISNA(VLOOKUP(FC36,[11]日程信息!$A$11:$A$35,2,0)),"",1)</f>
        <v/>
      </c>
      <c r="CF36" s="12" t="str">
        <f>IF(ISNA(VLOOKUP(FC36,[12]创新创业宣讲!$E$17:$E$213,2,0)),"",1)</f>
        <v/>
      </c>
      <c r="CG36" s="12" t="str">
        <f>IF(ISNA(VLOOKUP(FC36,[13]日程信息!$A$11:$A$55,2,0)),"",1)</f>
        <v/>
      </c>
      <c r="CH36" s="12" t="str">
        <f>IF(ISNA(VLOOKUP(FC36,[14]日程信息!$A$11:$A$44,2,0)),"",1)</f>
        <v/>
      </c>
      <c r="CI36" s="12" t="str">
        <f>IF(ISNA(VLOOKUP(FC36,[15]日程信息!$A$11:$A$45,2,0)),"",1)</f>
        <v/>
      </c>
      <c r="CJ36" s="12" t="str">
        <f>IF(ISNA(VLOOKUP(FC36,[16]日程信息!$A$11:$A$45,2,0)),"",1)</f>
        <v/>
      </c>
      <c r="CK36" s="12" t="str">
        <f>IF(ISNA(VLOOKUP(FC36,[17]日程信息!$A$11:$A$37,2,0)),"",1)</f>
        <v/>
      </c>
      <c r="CN36" s="33">
        <f>VLOOKUP(FC36,[31]Sheet3!$D$4:$E$39,2,0)</f>
        <v>1</v>
      </c>
      <c r="CO36" s="34"/>
      <c r="CP36" s="34"/>
      <c r="CQ36" s="34"/>
      <c r="CR36" s="34">
        <v>1</v>
      </c>
      <c r="CS36" s="34"/>
      <c r="CT36" s="34"/>
      <c r="CU36" s="34"/>
      <c r="CV36" s="34"/>
      <c r="CW36" s="34"/>
      <c r="CX36" s="34"/>
      <c r="CY36" s="34">
        <v>1</v>
      </c>
      <c r="CZ36" s="34"/>
      <c r="DA36" s="34"/>
      <c r="DB36" s="34"/>
      <c r="DC36" s="34"/>
      <c r="DD36" s="34"/>
      <c r="DE36" s="34"/>
      <c r="DF36" s="34"/>
      <c r="DG36" s="34"/>
      <c r="DH36" s="34">
        <v>1</v>
      </c>
      <c r="DI36" s="34"/>
      <c r="DJ36" s="34"/>
      <c r="DK36" s="34"/>
      <c r="DL36" s="34"/>
      <c r="DM36" s="34"/>
      <c r="DN36" s="34"/>
      <c r="DO36" s="34"/>
      <c r="DP36" s="34"/>
      <c r="DQ36" s="34">
        <v>1</v>
      </c>
      <c r="DR36" s="34"/>
      <c r="DS36" s="34"/>
      <c r="DT36" s="34">
        <v>1</v>
      </c>
      <c r="DU36" s="34"/>
      <c r="DV36" s="34"/>
      <c r="DW36" s="34"/>
      <c r="DX36" s="34"/>
      <c r="DY36" s="34"/>
      <c r="DZ36" s="34"/>
      <c r="EA36" s="34"/>
      <c r="EB36" s="34"/>
      <c r="EC36" s="34">
        <v>1</v>
      </c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>
        <v>1</v>
      </c>
      <c r="ER36" s="34"/>
      <c r="ES36" s="34">
        <v>1</v>
      </c>
      <c r="ET36" s="34"/>
      <c r="EU36" s="34"/>
      <c r="EV36" s="34"/>
      <c r="EW36" s="34"/>
      <c r="EX36" s="34"/>
      <c r="EY36" s="34"/>
      <c r="EZ36" s="34">
        <v>4</v>
      </c>
      <c r="FA36" s="34"/>
      <c r="FB36" s="32">
        <f t="shared" si="1"/>
        <v>21</v>
      </c>
      <c r="FC36" s="37" t="s">
        <v>380</v>
      </c>
    </row>
    <row r="37" ht="15" spans="1:159">
      <c r="A37">
        <v>36</v>
      </c>
      <c r="B37" s="36" t="s">
        <v>382</v>
      </c>
      <c r="C37" s="27" t="s">
        <v>383</v>
      </c>
      <c r="D37" s="27" t="s">
        <v>361</v>
      </c>
      <c r="E37" s="28" t="s">
        <v>313</v>
      </c>
      <c r="F37" s="29">
        <v>0</v>
      </c>
      <c r="G37" s="29"/>
      <c r="H37" s="29"/>
      <c r="I37" s="29"/>
      <c r="J37" s="29"/>
      <c r="K37" s="29"/>
      <c r="L37" s="29"/>
      <c r="M37" s="30"/>
      <c r="N37" s="30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"/>
      <c r="Z37" s="2"/>
      <c r="AA37" s="2"/>
      <c r="AB37" s="2"/>
      <c r="AC37" s="31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>
        <v>1</v>
      </c>
      <c r="BY37" s="32"/>
      <c r="BZ37" s="32"/>
      <c r="CA37" s="12" t="str">
        <f>IF(ISNA(VLOOKUP(FC37,[7]刘禹骏发起的直播!$F$16:$F$437,2,0)),"",1)</f>
        <v/>
      </c>
      <c r="CB37" s="12" t="str">
        <f>IF(ISNA(VLOOKUP(FC37,[8]日程信息!$A$11:$A$298,2,0)),"",1)</f>
        <v/>
      </c>
      <c r="CC37" s="12" t="str">
        <f>IF(ISNA(VLOOKUP(FC37,[9]视频会议通话详单!$A$7:$A$252,2,0)),"",1)</f>
        <v/>
      </c>
      <c r="CD37" s="12" t="str">
        <f>IF(ISNA(VLOOKUP(FC37,[10]视频会议通话详单!$A$7:$A$115,2,0)),"",1)</f>
        <v/>
      </c>
      <c r="CE37" s="12" t="str">
        <f>IF(ISNA(VLOOKUP(FC37,[11]日程信息!$A$11:$A$35,2,0)),"",1)</f>
        <v/>
      </c>
      <c r="CF37" s="12" t="str">
        <f>IF(ISNA(VLOOKUP(FC37,[12]创新创业宣讲!$E$17:$E$213,2,0)),"",1)</f>
        <v/>
      </c>
      <c r="CG37" s="12" t="str">
        <f>IF(ISNA(VLOOKUP(FC37,[13]日程信息!$A$11:$A$55,2,0)),"",1)</f>
        <v/>
      </c>
      <c r="CH37" s="12" t="str">
        <f>IF(ISNA(VLOOKUP(FC37,[14]日程信息!$A$11:$A$44,2,0)),"",1)</f>
        <v/>
      </c>
      <c r="CI37" s="12" t="str">
        <f>IF(ISNA(VLOOKUP(FC37,[15]日程信息!$A$11:$A$45,2,0)),"",1)</f>
        <v/>
      </c>
      <c r="CJ37" s="12" t="str">
        <f>IF(ISNA(VLOOKUP(FC37,[16]日程信息!$A$11:$A$45,2,0)),"",1)</f>
        <v/>
      </c>
      <c r="CK37" s="12" t="str">
        <f>IF(ISNA(VLOOKUP(FC37,[17]日程信息!$A$11:$A$37,2,0)),"",1)</f>
        <v/>
      </c>
      <c r="CN37" s="33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>
        <v>1</v>
      </c>
      <c r="DS37" s="34"/>
      <c r="DT37" s="34"/>
      <c r="DU37" s="34">
        <v>1</v>
      </c>
      <c r="DV37" s="34">
        <v>1</v>
      </c>
      <c r="DW37" s="34">
        <v>1</v>
      </c>
      <c r="DX37" s="34">
        <v>1</v>
      </c>
      <c r="DY37" s="34"/>
      <c r="DZ37" s="34"/>
      <c r="EA37" s="34"/>
      <c r="EB37" s="34">
        <v>1</v>
      </c>
      <c r="EC37" s="34">
        <v>1</v>
      </c>
      <c r="ED37" s="34">
        <v>1</v>
      </c>
      <c r="EE37" s="34"/>
      <c r="EF37" s="34"/>
      <c r="EG37" s="34"/>
      <c r="EH37" s="34">
        <v>1</v>
      </c>
      <c r="EI37" s="34"/>
      <c r="EJ37" s="34"/>
      <c r="EK37" s="34">
        <v>1</v>
      </c>
      <c r="EL37" s="34">
        <v>1</v>
      </c>
      <c r="EM37" s="34"/>
      <c r="EN37" s="34">
        <v>1</v>
      </c>
      <c r="EO37" s="34">
        <v>1</v>
      </c>
      <c r="EP37" s="34">
        <v>1</v>
      </c>
      <c r="EQ37" s="34">
        <v>1</v>
      </c>
      <c r="ER37" s="34"/>
      <c r="ES37" s="34">
        <v>1</v>
      </c>
      <c r="ET37" s="34"/>
      <c r="EU37" s="34"/>
      <c r="EV37" s="34">
        <v>1</v>
      </c>
      <c r="EW37" s="34">
        <v>1</v>
      </c>
      <c r="EX37" s="34"/>
      <c r="EY37" s="34"/>
      <c r="EZ37" s="34">
        <v>6</v>
      </c>
      <c r="FA37" s="34"/>
      <c r="FB37" s="32">
        <f t="shared" si="1"/>
        <v>25</v>
      </c>
      <c r="FC37" s="37" t="s">
        <v>382</v>
      </c>
    </row>
    <row r="38" ht="15" spans="1:159">
      <c r="A38">
        <v>37</v>
      </c>
      <c r="B38" s="36" t="s">
        <v>384</v>
      </c>
      <c r="C38" s="27" t="s">
        <v>385</v>
      </c>
      <c r="D38" s="27" t="s">
        <v>361</v>
      </c>
      <c r="E38" s="28" t="s">
        <v>316</v>
      </c>
      <c r="F38" s="29">
        <v>1</v>
      </c>
      <c r="G38" s="29"/>
      <c r="H38" s="29"/>
      <c r="I38" s="29"/>
      <c r="J38" s="29"/>
      <c r="K38" s="29">
        <v>1</v>
      </c>
      <c r="L38" s="29"/>
      <c r="M38" s="30"/>
      <c r="N38" s="30"/>
      <c r="O38" s="29"/>
      <c r="P38" s="29"/>
      <c r="Q38" s="29"/>
      <c r="R38" s="29"/>
      <c r="S38" s="29"/>
      <c r="T38" s="29"/>
      <c r="U38" s="29">
        <v>1</v>
      </c>
      <c r="V38" s="29"/>
      <c r="W38" s="29"/>
      <c r="X38" s="29">
        <v>1</v>
      </c>
      <c r="Y38" s="2"/>
      <c r="Z38" s="2"/>
      <c r="AA38" s="2">
        <v>1</v>
      </c>
      <c r="AB38" s="2"/>
      <c r="AC38" s="31"/>
      <c r="AD38" s="2"/>
      <c r="AE38" s="2"/>
      <c r="AF38" s="2"/>
      <c r="AG38" s="2"/>
      <c r="AH38" s="2"/>
      <c r="AI38" s="2"/>
      <c r="AJ38" s="2">
        <f>VLOOKUP(FC38,[5]Sheet1!$A$3:$B$40,2,0)</f>
        <v>1</v>
      </c>
      <c r="AK38" s="2"/>
      <c r="AL38" s="2"/>
      <c r="AM38" s="2">
        <f>VLOOKUP(FC38,[23]日程信息!$A$37:$B$405,2,0)</f>
        <v>1</v>
      </c>
      <c r="AN38" s="2"/>
      <c r="AO38" s="2"/>
      <c r="AP38" s="2"/>
      <c r="AQ38" s="2"/>
      <c r="AR38" s="2">
        <f>VLOOKUP(FC38,[19]日程信息!$A$11:$B$70,2,0)</f>
        <v>1</v>
      </c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>
        <f>VLOOKUP(FC38,[29]Sheet1!$B:$C,2,0)</f>
        <v>1</v>
      </c>
      <c r="BF38" s="2">
        <v>1</v>
      </c>
      <c r="BG38" s="32"/>
      <c r="BH38" s="32">
        <v>1</v>
      </c>
      <c r="BI38" s="32"/>
      <c r="BJ38" s="32"/>
      <c r="BK38" s="32"/>
      <c r="BL38" s="32"/>
      <c r="BM38" s="32"/>
      <c r="BN38" s="32"/>
      <c r="BO38" s="32">
        <v>1</v>
      </c>
      <c r="BP38" s="32">
        <v>1</v>
      </c>
      <c r="BQ38" s="32"/>
      <c r="BR38" s="32"/>
      <c r="BS38" s="32"/>
      <c r="BT38" s="32"/>
      <c r="BU38" s="32"/>
      <c r="BV38" s="32"/>
      <c r="BW38" s="32">
        <v>1</v>
      </c>
      <c r="BX38" s="32">
        <v>1</v>
      </c>
      <c r="BY38" s="32"/>
      <c r="BZ38" s="32"/>
      <c r="CA38" s="12">
        <f>IF(ISNA(VLOOKUP(FC38,[7]刘禹骏发起的直播!$F$16:$F$437,2,0)),"",1)</f>
        <v>1</v>
      </c>
      <c r="CB38" s="12" t="str">
        <f>IF(ISNA(VLOOKUP(FC38,[8]日程信息!$A$11:$A$298,2,0)),"",1)</f>
        <v/>
      </c>
      <c r="CC38" s="12" t="str">
        <f>IF(ISNA(VLOOKUP(FC38,[9]视频会议通话详单!$A$7:$A$252,2,0)),"",1)</f>
        <v/>
      </c>
      <c r="CD38" s="12" t="str">
        <f>IF(ISNA(VLOOKUP(FC38,[10]视频会议通话详单!$A$7:$A$115,2,0)),"",1)</f>
        <v/>
      </c>
      <c r="CE38" s="12" t="str">
        <f>IF(ISNA(VLOOKUP(FC38,[11]日程信息!$A$11:$A$35,2,0)),"",1)</f>
        <v/>
      </c>
      <c r="CF38" s="12" t="str">
        <f>IF(ISNA(VLOOKUP(FC38,[12]创新创业宣讲!$E$17:$E$213,2,0)),"",1)</f>
        <v/>
      </c>
      <c r="CG38" s="12" t="str">
        <f>IF(ISNA(VLOOKUP(FC38,[13]日程信息!$A$11:$A$55,2,0)),"",1)</f>
        <v/>
      </c>
      <c r="CH38" s="12" t="str">
        <f>IF(ISNA(VLOOKUP(FC38,[14]日程信息!$A$11:$A$44,2,0)),"",1)</f>
        <v/>
      </c>
      <c r="CI38" s="12" t="str">
        <f>IF(ISNA(VLOOKUP(FC38,[15]日程信息!$A$11:$A$45,2,0)),"",1)</f>
        <v/>
      </c>
      <c r="CJ38" s="12" t="str">
        <f>IF(ISNA(VLOOKUP(FC38,[16]日程信息!$A$11:$A$45,2,0)),"",1)</f>
        <v/>
      </c>
      <c r="CK38" s="12" t="str">
        <f>IF(ISNA(VLOOKUP(FC38,[17]日程信息!$A$11:$A$37,2,0)),"",1)</f>
        <v/>
      </c>
      <c r="CN38" s="33"/>
      <c r="CO38" s="34"/>
      <c r="CP38" s="34">
        <v>1</v>
      </c>
      <c r="CQ38" s="34"/>
      <c r="CR38" s="34"/>
      <c r="CS38" s="34"/>
      <c r="CT38" s="34">
        <v>1</v>
      </c>
      <c r="CU38" s="34"/>
      <c r="CV38" s="34"/>
      <c r="CW38" s="34">
        <v>1</v>
      </c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>
        <v>1</v>
      </c>
      <c r="DN38" s="34"/>
      <c r="DO38" s="34"/>
      <c r="DP38" s="34"/>
      <c r="DQ38" s="34">
        <v>1</v>
      </c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>
        <v>1</v>
      </c>
      <c r="EC38" s="34">
        <v>1</v>
      </c>
      <c r="ED38" s="34"/>
      <c r="EE38" s="34"/>
      <c r="EF38" s="34"/>
      <c r="EG38" s="34">
        <v>1</v>
      </c>
      <c r="EH38" s="34"/>
      <c r="EI38" s="34">
        <v>1</v>
      </c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2">
        <f t="shared" si="1"/>
        <v>25</v>
      </c>
      <c r="FC38" s="37" t="s">
        <v>384</v>
      </c>
    </row>
    <row r="39" ht="15" spans="1:159">
      <c r="A39">
        <v>38</v>
      </c>
      <c r="B39" s="36" t="s">
        <v>386</v>
      </c>
      <c r="C39" s="27" t="s">
        <v>387</v>
      </c>
      <c r="D39" s="27" t="s">
        <v>361</v>
      </c>
      <c r="E39" s="28" t="s">
        <v>313</v>
      </c>
      <c r="F39" s="29">
        <v>1</v>
      </c>
      <c r="G39" s="29"/>
      <c r="H39" s="29"/>
      <c r="I39" s="29"/>
      <c r="J39" s="29"/>
      <c r="K39" s="29">
        <v>1</v>
      </c>
      <c r="L39" s="29"/>
      <c r="M39" s="30"/>
      <c r="N39" s="30"/>
      <c r="O39" s="29"/>
      <c r="P39" s="29">
        <v>1</v>
      </c>
      <c r="Q39" s="29">
        <v>1</v>
      </c>
      <c r="R39" s="29">
        <v>1</v>
      </c>
      <c r="S39" s="29"/>
      <c r="T39" s="29"/>
      <c r="U39" s="29">
        <v>1</v>
      </c>
      <c r="V39" s="29"/>
      <c r="W39" s="29">
        <v>1</v>
      </c>
      <c r="X39" s="29"/>
      <c r="Y39" s="2"/>
      <c r="Z39" s="2"/>
      <c r="AA39" s="2"/>
      <c r="AB39" s="2"/>
      <c r="AC39" s="31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>
        <v>1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32"/>
      <c r="BH39" s="32"/>
      <c r="BI39" s="32"/>
      <c r="BJ39" s="32"/>
      <c r="BK39" s="32">
        <v>2</v>
      </c>
      <c r="BL39" s="32"/>
      <c r="BM39" s="32"/>
      <c r="BN39" s="32"/>
      <c r="BO39" s="32"/>
      <c r="BP39" s="32"/>
      <c r="BQ39" s="32">
        <v>1</v>
      </c>
      <c r="BR39" s="32"/>
      <c r="BS39" s="32">
        <v>1</v>
      </c>
      <c r="BT39" s="32"/>
      <c r="BU39" s="32"/>
      <c r="BV39" s="32"/>
      <c r="BW39" s="32"/>
      <c r="BX39" s="32">
        <v>1</v>
      </c>
      <c r="BY39" s="32"/>
      <c r="BZ39" s="32"/>
      <c r="CA39" s="12" t="str">
        <f>IF(ISNA(VLOOKUP(FC39,[7]刘禹骏发起的直播!$F$16:$F$437,2,0)),"",1)</f>
        <v/>
      </c>
      <c r="CB39" s="12" t="str">
        <f>IF(ISNA(VLOOKUP(FC39,[8]日程信息!$A$11:$A$298,2,0)),"",1)</f>
        <v/>
      </c>
      <c r="CC39" s="12" t="str">
        <f>IF(ISNA(VLOOKUP(FC39,[9]视频会议通话详单!$A$7:$A$252,2,0)),"",1)</f>
        <v/>
      </c>
      <c r="CD39" s="12" t="str">
        <f>IF(ISNA(VLOOKUP(FC39,[10]视频会议通话详单!$A$7:$A$115,2,0)),"",1)</f>
        <v/>
      </c>
      <c r="CE39" s="12" t="str">
        <f>IF(ISNA(VLOOKUP(FC39,[11]日程信息!$A$11:$A$35,2,0)),"",1)</f>
        <v/>
      </c>
      <c r="CF39" s="12" t="str">
        <f>IF(ISNA(VLOOKUP(FC39,[12]创新创业宣讲!$E$17:$E$213,2,0)),"",1)</f>
        <v/>
      </c>
      <c r="CG39" s="12" t="str">
        <f>IF(ISNA(VLOOKUP(FC39,[13]日程信息!$A$11:$A$55,2,0)),"",1)</f>
        <v/>
      </c>
      <c r="CH39" s="12" t="str">
        <f>IF(ISNA(VLOOKUP(FC39,[14]日程信息!$A$11:$A$44,2,0)),"",1)</f>
        <v/>
      </c>
      <c r="CI39" s="12" t="str">
        <f>IF(ISNA(VLOOKUP(FC39,[15]日程信息!$A$11:$A$45,2,0)),"",1)</f>
        <v/>
      </c>
      <c r="CJ39" s="12" t="str">
        <f>IF(ISNA(VLOOKUP(FC39,[16]日程信息!$A$11:$A$45,2,0)),"",1)</f>
        <v/>
      </c>
      <c r="CK39" s="12" t="str">
        <f>IF(ISNA(VLOOKUP(FC39,[17]日程信息!$A$11:$A$37,2,0)),"",1)</f>
        <v/>
      </c>
      <c r="CN39" s="33"/>
      <c r="CO39" s="34"/>
      <c r="CP39" s="34"/>
      <c r="CQ39" s="34"/>
      <c r="CR39" s="34"/>
      <c r="CS39" s="34"/>
      <c r="CT39" s="34"/>
      <c r="CU39" s="34"/>
      <c r="CV39" s="34"/>
      <c r="CW39" s="34">
        <v>1</v>
      </c>
      <c r="CX39" s="34"/>
      <c r="CY39" s="34">
        <v>1</v>
      </c>
      <c r="CZ39" s="34"/>
      <c r="DA39" s="34"/>
      <c r="DB39" s="34"/>
      <c r="DC39" s="34"/>
      <c r="DD39" s="34"/>
      <c r="DE39" s="34"/>
      <c r="DF39" s="34"/>
      <c r="DG39" s="34"/>
      <c r="DH39" s="34">
        <v>1</v>
      </c>
      <c r="DI39" s="34"/>
      <c r="DJ39" s="34"/>
      <c r="DK39" s="34"/>
      <c r="DL39" s="34"/>
      <c r="DM39" s="34"/>
      <c r="DN39" s="34"/>
      <c r="DO39" s="34"/>
      <c r="DP39" s="34"/>
      <c r="DQ39" s="34"/>
      <c r="DR39" s="34">
        <v>1</v>
      </c>
      <c r="DS39" s="34"/>
      <c r="DT39" s="34"/>
      <c r="DU39" s="34"/>
      <c r="DV39" s="34">
        <v>1</v>
      </c>
      <c r="DW39" s="34">
        <v>1</v>
      </c>
      <c r="DX39" s="34">
        <v>1</v>
      </c>
      <c r="DY39" s="34">
        <v>1</v>
      </c>
      <c r="DZ39" s="34">
        <v>1</v>
      </c>
      <c r="EA39" s="34"/>
      <c r="EB39" s="34"/>
      <c r="EC39" s="34"/>
      <c r="ED39" s="34">
        <v>1</v>
      </c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2">
        <f t="shared" si="1"/>
        <v>23</v>
      </c>
      <c r="FC39" s="37" t="s">
        <v>386</v>
      </c>
    </row>
    <row r="40" ht="15" spans="1:159">
      <c r="A40">
        <v>39</v>
      </c>
      <c r="B40" s="36" t="s">
        <v>388</v>
      </c>
      <c r="C40" s="27" t="s">
        <v>389</v>
      </c>
      <c r="D40" s="27" t="s">
        <v>361</v>
      </c>
      <c r="E40" s="28" t="s">
        <v>316</v>
      </c>
      <c r="F40" s="29">
        <v>0</v>
      </c>
      <c r="G40" s="29"/>
      <c r="H40" s="29"/>
      <c r="I40" s="29"/>
      <c r="J40" s="29"/>
      <c r="K40" s="29">
        <v>1</v>
      </c>
      <c r="L40" s="29"/>
      <c r="M40" s="30"/>
      <c r="N40" s="30"/>
      <c r="O40" s="29"/>
      <c r="P40" s="29"/>
      <c r="Q40" s="29"/>
      <c r="R40" s="29"/>
      <c r="S40" s="29"/>
      <c r="T40" s="29"/>
      <c r="U40" s="29"/>
      <c r="V40" s="29"/>
      <c r="W40" s="29"/>
      <c r="X40" s="29">
        <v>1</v>
      </c>
      <c r="Y40" s="2"/>
      <c r="Z40" s="2"/>
      <c r="AA40" s="2"/>
      <c r="AB40" s="2"/>
      <c r="AC40" s="31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>
        <f>VLOOKUP(FC40,[19]日程信息!$A$11:$B$70,2,0)</f>
        <v>1</v>
      </c>
      <c r="AS40" s="2"/>
      <c r="AT40" s="2"/>
      <c r="AU40" s="2"/>
      <c r="AV40" s="2"/>
      <c r="AW40" s="2"/>
      <c r="AX40" s="2"/>
      <c r="AY40" s="2"/>
      <c r="AZ40" s="2"/>
      <c r="BA40" s="2">
        <f>VLOOKUP(FC40,[27]日程信息!$A:$D,4,0)</f>
        <v>1</v>
      </c>
      <c r="BB40" s="2"/>
      <c r="BC40" s="2"/>
      <c r="BD40" s="2"/>
      <c r="BE40" s="2"/>
      <c r="BF40" s="2"/>
      <c r="BG40" s="32"/>
      <c r="BH40" s="32"/>
      <c r="BI40" s="32"/>
      <c r="BJ40" s="32"/>
      <c r="BK40" s="32">
        <v>2</v>
      </c>
      <c r="BL40" s="32"/>
      <c r="BM40" s="32"/>
      <c r="BN40" s="32"/>
      <c r="BO40" s="32"/>
      <c r="BP40" s="32">
        <v>1</v>
      </c>
      <c r="BQ40" s="32">
        <v>1</v>
      </c>
      <c r="BR40" s="32"/>
      <c r="BS40" s="32"/>
      <c r="BT40" s="32"/>
      <c r="BU40" s="32"/>
      <c r="BV40" s="32"/>
      <c r="BW40" s="32"/>
      <c r="BX40" s="32"/>
      <c r="BY40" s="32"/>
      <c r="BZ40" s="32"/>
      <c r="CA40" s="12">
        <f>IF(ISNA(VLOOKUP(FC40,[7]刘禹骏发起的直播!$F$16:$F$437,2,0)),"",1)</f>
        <v>1</v>
      </c>
      <c r="CB40" s="12" t="str">
        <f>IF(ISNA(VLOOKUP(FC40,[8]日程信息!$A$11:$A$298,2,0)),"",1)</f>
        <v/>
      </c>
      <c r="CC40" s="12">
        <f>IF(ISNA(VLOOKUP(FC40,[9]视频会议通话详单!$A$7:$A$252,2,0)),"",1)</f>
        <v>1</v>
      </c>
      <c r="CD40" s="12" t="str">
        <f>IF(ISNA(VLOOKUP(FC40,[10]视频会议通话详单!$A$7:$A$115,2,0)),"",1)</f>
        <v/>
      </c>
      <c r="CE40" s="12" t="str">
        <f>IF(ISNA(VLOOKUP(FC40,[11]日程信息!$A$11:$A$35,2,0)),"",1)</f>
        <v/>
      </c>
      <c r="CF40" s="12">
        <f>IF(ISNA(VLOOKUP(FC40,[12]创新创业宣讲!$E$17:$E$213,2,0)),"",1)</f>
        <v>1</v>
      </c>
      <c r="CG40" s="12">
        <f>IF(ISNA(VLOOKUP(FC40,[13]日程信息!$A$11:$A$55,2,0)),"",1)</f>
        <v>1</v>
      </c>
      <c r="CH40" s="12" t="str">
        <f>IF(ISNA(VLOOKUP(FC40,[14]日程信息!$A$11:$A$44,2,0)),"",1)</f>
        <v/>
      </c>
      <c r="CI40" s="12" t="str">
        <f>IF(ISNA(VLOOKUP(FC40,[15]日程信息!$A$11:$A$45,2,0)),"",1)</f>
        <v/>
      </c>
      <c r="CJ40" s="12" t="str">
        <f>IF(ISNA(VLOOKUP(FC40,[16]日程信息!$A$11:$A$45,2,0)),"",1)</f>
        <v/>
      </c>
      <c r="CK40" s="12" t="str">
        <f>IF(ISNA(VLOOKUP(FC40,[17]日程信息!$A$11:$A$37,2,0)),"",1)</f>
        <v/>
      </c>
      <c r="CN40" s="33"/>
      <c r="CO40" s="34"/>
      <c r="CP40" s="34"/>
      <c r="CQ40" s="34"/>
      <c r="CR40" s="34"/>
      <c r="CS40" s="34"/>
      <c r="CT40" s="34"/>
      <c r="CU40" s="34"/>
      <c r="CV40" s="34">
        <v>1</v>
      </c>
      <c r="CW40" s="34">
        <v>1</v>
      </c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>
        <v>1</v>
      </c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>
        <v>1</v>
      </c>
      <c r="EL40" s="34">
        <v>1</v>
      </c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>
        <v>4</v>
      </c>
      <c r="FA40" s="34"/>
      <c r="FB40" s="32">
        <f t="shared" si="1"/>
        <v>21</v>
      </c>
      <c r="FC40" s="37" t="s">
        <v>388</v>
      </c>
    </row>
    <row r="41" ht="15" spans="1:159">
      <c r="A41">
        <v>40</v>
      </c>
      <c r="B41" s="36" t="s">
        <v>390</v>
      </c>
      <c r="C41" s="27" t="s">
        <v>391</v>
      </c>
      <c r="D41" s="27" t="s">
        <v>361</v>
      </c>
      <c r="E41" s="28" t="s">
        <v>313</v>
      </c>
      <c r="F41" s="29">
        <v>1</v>
      </c>
      <c r="G41" s="29"/>
      <c r="H41" s="29"/>
      <c r="I41" s="29"/>
      <c r="J41" s="29"/>
      <c r="K41" s="29">
        <v>1</v>
      </c>
      <c r="L41" s="29">
        <v>1</v>
      </c>
      <c r="M41" s="30"/>
      <c r="N41" s="30"/>
      <c r="O41" s="29"/>
      <c r="P41" s="29">
        <v>1</v>
      </c>
      <c r="Q41" s="29">
        <v>1</v>
      </c>
      <c r="R41" s="29">
        <v>1</v>
      </c>
      <c r="S41" s="29"/>
      <c r="T41" s="29">
        <v>1</v>
      </c>
      <c r="U41" s="29"/>
      <c r="V41" s="29"/>
      <c r="W41" s="29">
        <v>1</v>
      </c>
      <c r="X41" s="29">
        <v>1</v>
      </c>
      <c r="Y41" s="2"/>
      <c r="Z41" s="2"/>
      <c r="AA41" s="2">
        <v>1</v>
      </c>
      <c r="AB41" s="2"/>
      <c r="AC41" s="31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>
        <v>1</v>
      </c>
      <c r="AX41" s="2"/>
      <c r="AY41" s="2"/>
      <c r="AZ41" s="2"/>
      <c r="BA41" s="2"/>
      <c r="BB41" s="2"/>
      <c r="BC41" s="2"/>
      <c r="BD41" s="2"/>
      <c r="BE41" s="2"/>
      <c r="BF41" s="2"/>
      <c r="BG41" s="32"/>
      <c r="BH41" s="32"/>
      <c r="BI41" s="32"/>
      <c r="BJ41" s="32"/>
      <c r="BK41" s="32"/>
      <c r="BL41" s="32"/>
      <c r="BM41" s="32"/>
      <c r="BN41" s="32"/>
      <c r="BO41" s="32"/>
      <c r="BP41" s="32">
        <v>1</v>
      </c>
      <c r="BQ41" s="32">
        <v>1</v>
      </c>
      <c r="BR41" s="32"/>
      <c r="BS41" s="32"/>
      <c r="BT41" s="32"/>
      <c r="BU41" s="32"/>
      <c r="BV41" s="32"/>
      <c r="BW41" s="32"/>
      <c r="BX41" s="32">
        <v>1</v>
      </c>
      <c r="BY41" s="32"/>
      <c r="BZ41" s="32"/>
      <c r="CA41" s="12" t="str">
        <f>IF(ISNA(VLOOKUP(FC41,[7]刘禹骏发起的直播!$F$16:$F$437,2,0)),"",1)</f>
        <v/>
      </c>
      <c r="CB41" s="12" t="str">
        <f>IF(ISNA(VLOOKUP(FC41,[8]日程信息!$A$11:$A$298,2,0)),"",1)</f>
        <v/>
      </c>
      <c r="CC41" s="12" t="str">
        <f>IF(ISNA(VLOOKUP(FC41,[9]视频会议通话详单!$A$7:$A$252,2,0)),"",1)</f>
        <v/>
      </c>
      <c r="CD41" s="12" t="str">
        <f>IF(ISNA(VLOOKUP(FC41,[10]视频会议通话详单!$A$7:$A$115,2,0)),"",1)</f>
        <v/>
      </c>
      <c r="CE41" s="12" t="str">
        <f>IF(ISNA(VLOOKUP(FC41,[11]日程信息!$A$11:$A$35,2,0)),"",1)</f>
        <v/>
      </c>
      <c r="CF41" s="12" t="str">
        <f>IF(ISNA(VLOOKUP(FC41,[12]创新创业宣讲!$E$17:$E$213,2,0)),"",1)</f>
        <v/>
      </c>
      <c r="CG41" s="12" t="str">
        <f>IF(ISNA(VLOOKUP(FC41,[13]日程信息!$A$11:$A$55,2,0)),"",1)</f>
        <v/>
      </c>
      <c r="CH41" s="12" t="str">
        <f>IF(ISNA(VLOOKUP(FC41,[14]日程信息!$A$11:$A$44,2,0)),"",1)</f>
        <v/>
      </c>
      <c r="CI41" s="12" t="str">
        <f>IF(ISNA(VLOOKUP(FC41,[15]日程信息!$A$11:$A$45,2,0)),"",1)</f>
        <v/>
      </c>
      <c r="CJ41" s="12" t="str">
        <f>IF(ISNA(VLOOKUP(FC41,[16]日程信息!$A$11:$A$45,2,0)),"",1)</f>
        <v/>
      </c>
      <c r="CK41" s="12" t="str">
        <f>IF(ISNA(VLOOKUP(FC41,[17]日程信息!$A$11:$A$37,2,0)),"",1)</f>
        <v/>
      </c>
      <c r="CN41" s="33">
        <f>VLOOKUP(FC41,[31]Sheet3!$D$4:$E$39,2,0)</f>
        <v>1</v>
      </c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>
        <v>1</v>
      </c>
      <c r="DV41" s="34"/>
      <c r="DW41" s="34">
        <v>1</v>
      </c>
      <c r="DX41" s="34">
        <v>1</v>
      </c>
      <c r="DY41" s="34">
        <v>1</v>
      </c>
      <c r="DZ41" s="34"/>
      <c r="EA41" s="34"/>
      <c r="EB41" s="34">
        <v>1</v>
      </c>
      <c r="EC41" s="34"/>
      <c r="ED41" s="34">
        <v>1</v>
      </c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2">
        <f t="shared" si="1"/>
        <v>21</v>
      </c>
      <c r="FC41" s="37" t="s">
        <v>390</v>
      </c>
    </row>
    <row r="42" ht="15" spans="1:159">
      <c r="A42">
        <v>41</v>
      </c>
      <c r="B42" s="36" t="s">
        <v>392</v>
      </c>
      <c r="C42" s="27" t="s">
        <v>393</v>
      </c>
      <c r="D42" s="27" t="s">
        <v>361</v>
      </c>
      <c r="E42" s="28" t="s">
        <v>316</v>
      </c>
      <c r="F42" s="29">
        <v>1</v>
      </c>
      <c r="G42" s="29"/>
      <c r="H42" s="29"/>
      <c r="I42" s="29"/>
      <c r="J42" s="29"/>
      <c r="K42" s="29">
        <v>1</v>
      </c>
      <c r="L42" s="29"/>
      <c r="M42" s="30"/>
      <c r="N42" s="30"/>
      <c r="O42" s="29">
        <v>1</v>
      </c>
      <c r="P42" s="29"/>
      <c r="Q42" s="29"/>
      <c r="R42" s="29"/>
      <c r="S42" s="29"/>
      <c r="T42" s="29"/>
      <c r="U42" s="29"/>
      <c r="V42" s="29"/>
      <c r="W42" s="29"/>
      <c r="X42" s="29"/>
      <c r="Y42" s="2"/>
      <c r="Z42" s="2"/>
      <c r="AA42" s="2"/>
      <c r="AB42" s="2">
        <v>2</v>
      </c>
      <c r="AC42" s="31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>
        <v>1</v>
      </c>
      <c r="CA42" s="12" t="str">
        <f>IF(ISNA(VLOOKUP(FC42,[7]刘禹骏发起的直播!$F$16:$F$437,2,0)),"",1)</f>
        <v/>
      </c>
      <c r="CB42" s="12" t="str">
        <f>IF(ISNA(VLOOKUP(FC42,[8]日程信息!$A$11:$A$298,2,0)),"",1)</f>
        <v/>
      </c>
      <c r="CC42" s="12" t="str">
        <f>IF(ISNA(VLOOKUP(FC42,[9]视频会议通话详单!$A$7:$A$252,2,0)),"",1)</f>
        <v/>
      </c>
      <c r="CD42" s="12" t="str">
        <f>IF(ISNA(VLOOKUP(FC42,[10]视频会议通话详单!$A$7:$A$115,2,0)),"",1)</f>
        <v/>
      </c>
      <c r="CE42" s="12" t="str">
        <f>IF(ISNA(VLOOKUP(FC42,[11]日程信息!$A$11:$A$35,2,0)),"",1)</f>
        <v/>
      </c>
      <c r="CF42" s="12" t="str">
        <f>IF(ISNA(VLOOKUP(FC42,[12]创新创业宣讲!$E$17:$E$213,2,0)),"",1)</f>
        <v/>
      </c>
      <c r="CG42" s="12" t="str">
        <f>IF(ISNA(VLOOKUP(FC42,[13]日程信息!$A$11:$A$55,2,0)),"",1)</f>
        <v/>
      </c>
      <c r="CH42" s="12" t="str">
        <f>IF(ISNA(VLOOKUP(FC42,[14]日程信息!$A$11:$A$44,2,0)),"",1)</f>
        <v/>
      </c>
      <c r="CI42" s="12" t="str">
        <f>IF(ISNA(VLOOKUP(FC42,[15]日程信息!$A$11:$A$45,2,0)),"",1)</f>
        <v/>
      </c>
      <c r="CJ42" s="12" t="str">
        <f>IF(ISNA(VLOOKUP(FC42,[16]日程信息!$A$11:$A$45,2,0)),"",1)</f>
        <v/>
      </c>
      <c r="CK42" s="12" t="str">
        <f>IF(ISNA(VLOOKUP(FC42,[17]日程信息!$A$11:$A$37,2,0)),"",1)</f>
        <v/>
      </c>
      <c r="CN42" s="33">
        <f>VLOOKUP(FC42,[31]Sheet3!$D$4:$E$39,2,0)</f>
        <v>1</v>
      </c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>
        <v>1</v>
      </c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>
        <v>1</v>
      </c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>
        <v>1</v>
      </c>
      <c r="EK42" s="34"/>
      <c r="EL42" s="34"/>
      <c r="EM42" s="34"/>
      <c r="EN42" s="34"/>
      <c r="EO42" s="34"/>
      <c r="EP42" s="34">
        <v>1</v>
      </c>
      <c r="EQ42" s="34">
        <v>1</v>
      </c>
      <c r="ER42" s="34"/>
      <c r="ES42" s="34">
        <v>1</v>
      </c>
      <c r="ET42" s="34">
        <v>2</v>
      </c>
      <c r="EU42" s="34"/>
      <c r="EV42" s="34">
        <v>1</v>
      </c>
      <c r="EW42" s="34">
        <v>1</v>
      </c>
      <c r="EX42" s="34"/>
      <c r="EY42" s="34"/>
      <c r="EZ42" s="34">
        <v>4</v>
      </c>
      <c r="FA42" s="34"/>
      <c r="FB42" s="32">
        <f t="shared" si="1"/>
        <v>21</v>
      </c>
      <c r="FC42" s="37" t="s">
        <v>392</v>
      </c>
    </row>
    <row r="43" ht="15" spans="1:159">
      <c r="A43">
        <v>42</v>
      </c>
      <c r="B43" s="36" t="s">
        <v>394</v>
      </c>
      <c r="C43" s="27" t="s">
        <v>395</v>
      </c>
      <c r="D43" s="27" t="s">
        <v>361</v>
      </c>
      <c r="E43" s="28" t="s">
        <v>313</v>
      </c>
      <c r="F43" s="29">
        <v>0</v>
      </c>
      <c r="G43" s="29"/>
      <c r="H43" s="29"/>
      <c r="I43" s="29"/>
      <c r="J43" s="29"/>
      <c r="K43" s="29">
        <v>1</v>
      </c>
      <c r="L43" s="29"/>
      <c r="M43" s="30"/>
      <c r="N43" s="30"/>
      <c r="O43" s="29"/>
      <c r="P43" s="29"/>
      <c r="Q43" s="29"/>
      <c r="R43" s="29">
        <v>1</v>
      </c>
      <c r="S43" s="29"/>
      <c r="T43" s="29"/>
      <c r="U43" s="29">
        <v>1</v>
      </c>
      <c r="V43" s="29"/>
      <c r="W43" s="29"/>
      <c r="X43" s="29"/>
      <c r="Y43" s="2"/>
      <c r="Z43" s="2"/>
      <c r="AA43" s="2"/>
      <c r="AB43" s="2"/>
      <c r="AC43" s="31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>
        <f>VLOOKUP(FC43,[19]日程信息!$A$11:$B$70,2,0)</f>
        <v>1</v>
      </c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>
        <v>1</v>
      </c>
      <c r="BS43" s="32"/>
      <c r="BT43" s="32"/>
      <c r="BU43" s="32"/>
      <c r="BV43" s="32"/>
      <c r="BW43" s="32"/>
      <c r="BX43" s="32">
        <v>1</v>
      </c>
      <c r="BY43" s="32"/>
      <c r="BZ43" s="32"/>
      <c r="CA43" s="12" t="str">
        <f>IF(ISNA(VLOOKUP(FC43,[7]刘禹骏发起的直播!$F$16:$F$437,2,0)),"",1)</f>
        <v/>
      </c>
      <c r="CB43" s="12" t="str">
        <f>IF(ISNA(VLOOKUP(FC43,[8]日程信息!$A$11:$A$298,2,0)),"",1)</f>
        <v/>
      </c>
      <c r="CC43" s="12" t="str">
        <f>IF(ISNA(VLOOKUP(FC43,[9]视频会议通话详单!$A$7:$A$252,2,0)),"",1)</f>
        <v/>
      </c>
      <c r="CD43" s="12" t="str">
        <f>IF(ISNA(VLOOKUP(FC43,[10]视频会议通话详单!$A$7:$A$115,2,0)),"",1)</f>
        <v/>
      </c>
      <c r="CE43" s="12" t="str">
        <f>IF(ISNA(VLOOKUP(FC43,[11]日程信息!$A$11:$A$35,2,0)),"",1)</f>
        <v/>
      </c>
      <c r="CF43" s="12" t="str">
        <f>IF(ISNA(VLOOKUP(FC43,[12]创新创业宣讲!$E$17:$E$213,2,0)),"",1)</f>
        <v/>
      </c>
      <c r="CG43" s="12" t="str">
        <f>IF(ISNA(VLOOKUP(FC43,[13]日程信息!$A$11:$A$55,2,0)),"",1)</f>
        <v/>
      </c>
      <c r="CH43" s="12" t="str">
        <f>IF(ISNA(VLOOKUP(FC43,[14]日程信息!$A$11:$A$44,2,0)),"",1)</f>
        <v/>
      </c>
      <c r="CI43" s="12" t="str">
        <f>IF(ISNA(VLOOKUP(FC43,[15]日程信息!$A$11:$A$45,2,0)),"",1)</f>
        <v/>
      </c>
      <c r="CJ43" s="12" t="str">
        <f>IF(ISNA(VLOOKUP(FC43,[16]日程信息!$A$11:$A$45,2,0)),"",1)</f>
        <v/>
      </c>
      <c r="CK43" s="12" t="str">
        <f>IF(ISNA(VLOOKUP(FC43,[17]日程信息!$A$11:$A$37,2,0)),"",1)</f>
        <v/>
      </c>
      <c r="CN43" s="33">
        <f>VLOOKUP(FC43,[31]Sheet3!$D$4:$E$39,2,0)</f>
        <v>1</v>
      </c>
      <c r="CO43" s="34"/>
      <c r="CP43" s="34"/>
      <c r="CQ43" s="34"/>
      <c r="CR43" s="34"/>
      <c r="CS43" s="34"/>
      <c r="CT43" s="34"/>
      <c r="CU43" s="34"/>
      <c r="CV43" s="34"/>
      <c r="CW43" s="34">
        <v>1</v>
      </c>
      <c r="CX43" s="34"/>
      <c r="CY43" s="34">
        <v>1</v>
      </c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>
        <v>1</v>
      </c>
      <c r="DS43" s="34"/>
      <c r="DT43" s="34"/>
      <c r="DU43" s="34"/>
      <c r="DV43" s="34">
        <v>1</v>
      </c>
      <c r="DW43" s="34">
        <v>1</v>
      </c>
      <c r="DX43" s="34">
        <v>1</v>
      </c>
      <c r="DY43" s="34">
        <v>1</v>
      </c>
      <c r="DZ43" s="34">
        <v>1</v>
      </c>
      <c r="EA43" s="34"/>
      <c r="EB43" s="34"/>
      <c r="EC43" s="34"/>
      <c r="ED43" s="34">
        <v>1</v>
      </c>
      <c r="EE43" s="34"/>
      <c r="EF43" s="34"/>
      <c r="EG43" s="34"/>
      <c r="EH43" s="34"/>
      <c r="EI43" s="34"/>
      <c r="EJ43" s="34"/>
      <c r="EK43" s="34">
        <v>1</v>
      </c>
      <c r="EL43" s="34">
        <v>1</v>
      </c>
      <c r="EM43" s="34"/>
      <c r="EN43" s="34"/>
      <c r="EO43" s="34"/>
      <c r="EP43" s="34">
        <v>1</v>
      </c>
      <c r="EQ43" s="34"/>
      <c r="ER43" s="34"/>
      <c r="ES43" s="34">
        <v>1</v>
      </c>
      <c r="ET43" s="34"/>
      <c r="EU43" s="34"/>
      <c r="EV43" s="34">
        <v>1</v>
      </c>
      <c r="EW43" s="34"/>
      <c r="EX43" s="34"/>
      <c r="EY43" s="34"/>
      <c r="EZ43" s="34"/>
      <c r="FA43" s="34"/>
      <c r="FB43" s="32">
        <f t="shared" si="1"/>
        <v>21</v>
      </c>
      <c r="FC43" s="37" t="s">
        <v>394</v>
      </c>
    </row>
    <row r="44" ht="15" spans="1:159">
      <c r="A44">
        <v>43</v>
      </c>
      <c r="B44" s="36" t="s">
        <v>396</v>
      </c>
      <c r="C44" s="27" t="s">
        <v>397</v>
      </c>
      <c r="D44" s="27" t="s">
        <v>361</v>
      </c>
      <c r="E44" s="28" t="s">
        <v>316</v>
      </c>
      <c r="F44" s="29">
        <v>1</v>
      </c>
      <c r="G44" s="29"/>
      <c r="H44" s="29"/>
      <c r="I44" s="29"/>
      <c r="J44" s="29"/>
      <c r="K44" s="29"/>
      <c r="L44" s="29"/>
      <c r="M44" s="30"/>
      <c r="N44" s="30"/>
      <c r="O44" s="29"/>
      <c r="P44" s="29"/>
      <c r="Q44" s="29"/>
      <c r="R44" s="29"/>
      <c r="S44" s="29"/>
      <c r="T44" s="29"/>
      <c r="U44" s="29">
        <v>1</v>
      </c>
      <c r="V44" s="29"/>
      <c r="W44" s="29"/>
      <c r="X44" s="29">
        <v>1</v>
      </c>
      <c r="Y44" s="2"/>
      <c r="Z44" s="2"/>
      <c r="AA44" s="2">
        <v>1</v>
      </c>
      <c r="AB44" s="2">
        <v>2</v>
      </c>
      <c r="AC44" s="31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>
        <f>VLOOKUP(FC44,[22]日程信息!$A$11:$B$96,2,0)</f>
        <v>1</v>
      </c>
      <c r="AR44" s="2"/>
      <c r="AS44" s="2"/>
      <c r="AT44" s="2"/>
      <c r="AU44" s="2"/>
      <c r="AV44" s="2"/>
      <c r="AW44" s="2">
        <v>1</v>
      </c>
      <c r="AX44" s="2"/>
      <c r="AY44" s="2">
        <f>VLOOKUP(FC44,[18]参会明细!$A:$B,2,0)</f>
        <v>1</v>
      </c>
      <c r="AZ44" s="2"/>
      <c r="BA44" s="2"/>
      <c r="BB44" s="2"/>
      <c r="BC44" s="2"/>
      <c r="BD44" s="2"/>
      <c r="BE44" s="2"/>
      <c r="BF44" s="2"/>
      <c r="BG44" s="32"/>
      <c r="BH44" s="32"/>
      <c r="BI44" s="32">
        <v>1</v>
      </c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>
        <v>1</v>
      </c>
      <c r="BX44" s="32"/>
      <c r="BY44" s="32"/>
      <c r="BZ44" s="32"/>
      <c r="CA44" s="12" t="str">
        <f>IF(ISNA(VLOOKUP(FC44,[7]刘禹骏发起的直播!$F$16:$F$437,2,0)),"",1)</f>
        <v/>
      </c>
      <c r="CB44" s="12" t="str">
        <f>IF(ISNA(VLOOKUP(FC44,[8]日程信息!$A$11:$A$298,2,0)),"",1)</f>
        <v/>
      </c>
      <c r="CC44" s="12" t="str">
        <f>IF(ISNA(VLOOKUP(FC44,[9]视频会议通话详单!$A$7:$A$252,2,0)),"",1)</f>
        <v/>
      </c>
      <c r="CD44" s="12" t="str">
        <f>IF(ISNA(VLOOKUP(FC44,[10]视频会议通话详单!$A$7:$A$115,2,0)),"",1)</f>
        <v/>
      </c>
      <c r="CE44" s="12" t="str">
        <f>IF(ISNA(VLOOKUP(FC44,[11]日程信息!$A$11:$A$35,2,0)),"",1)</f>
        <v/>
      </c>
      <c r="CF44" s="12" t="str">
        <f>IF(ISNA(VLOOKUP(FC44,[12]创新创业宣讲!$E$17:$E$213,2,0)),"",1)</f>
        <v/>
      </c>
      <c r="CG44" s="12" t="str">
        <f>IF(ISNA(VLOOKUP(FC44,[13]日程信息!$A$11:$A$55,2,0)),"",1)</f>
        <v/>
      </c>
      <c r="CH44" s="12" t="str">
        <f>IF(ISNA(VLOOKUP(FC44,[14]日程信息!$A$11:$A$44,2,0)),"",1)</f>
        <v/>
      </c>
      <c r="CI44" s="12" t="str">
        <f>IF(ISNA(VLOOKUP(FC44,[15]日程信息!$A$11:$A$45,2,0)),"",1)</f>
        <v/>
      </c>
      <c r="CJ44" s="12" t="str">
        <f>IF(ISNA(VLOOKUP(FC44,[16]日程信息!$A$11:$A$45,2,0)),"",1)</f>
        <v/>
      </c>
      <c r="CK44" s="12" t="str">
        <f>IF(ISNA(VLOOKUP(FC44,[17]日程信息!$A$11:$A$37,2,0)),"",1)</f>
        <v/>
      </c>
      <c r="CN44" s="33">
        <f>VLOOKUP(FC44,[31]Sheet3!$D$4:$E$39,2,0)</f>
        <v>1</v>
      </c>
      <c r="CO44" s="34"/>
      <c r="CP44" s="34"/>
      <c r="CQ44" s="34"/>
      <c r="CR44" s="34">
        <v>1</v>
      </c>
      <c r="CS44" s="34"/>
      <c r="CT44" s="34"/>
      <c r="CU44" s="34"/>
      <c r="CV44" s="34"/>
      <c r="CW44" s="34"/>
      <c r="CX44" s="34"/>
      <c r="CY44" s="34">
        <v>1</v>
      </c>
      <c r="CZ44" s="34"/>
      <c r="DA44" s="34"/>
      <c r="DB44" s="34"/>
      <c r="DC44" s="34"/>
      <c r="DD44" s="34"/>
      <c r="DE44" s="34"/>
      <c r="DF44" s="34"/>
      <c r="DG44" s="34"/>
      <c r="DH44" s="34">
        <v>1</v>
      </c>
      <c r="DI44" s="34"/>
      <c r="DJ44" s="34"/>
      <c r="DK44" s="34">
        <v>1</v>
      </c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>
        <v>1</v>
      </c>
      <c r="EC44" s="34">
        <v>1</v>
      </c>
      <c r="ED44" s="34"/>
      <c r="EE44" s="34"/>
      <c r="EF44" s="34"/>
      <c r="EG44" s="34"/>
      <c r="EH44" s="34"/>
      <c r="EI44" s="34"/>
      <c r="EJ44" s="34"/>
      <c r="EK44" s="34"/>
      <c r="EL44" s="34"/>
      <c r="EM44" s="34">
        <v>1</v>
      </c>
      <c r="EN44" s="34">
        <v>1</v>
      </c>
      <c r="EO44" s="34"/>
      <c r="EP44" s="34">
        <v>1</v>
      </c>
      <c r="EQ44" s="34">
        <v>1</v>
      </c>
      <c r="ER44" s="34"/>
      <c r="ES44" s="34">
        <v>1</v>
      </c>
      <c r="ET44" s="34"/>
      <c r="EU44" s="34"/>
      <c r="EV44" s="34">
        <v>1</v>
      </c>
      <c r="EW44" s="34"/>
      <c r="EX44" s="34"/>
      <c r="EY44" s="34"/>
      <c r="EZ44" s="34"/>
      <c r="FA44" s="34"/>
      <c r="FB44" s="32">
        <f t="shared" si="1"/>
        <v>24</v>
      </c>
      <c r="FC44" s="37" t="s">
        <v>396</v>
      </c>
    </row>
    <row r="45" ht="15" spans="1:159">
      <c r="A45">
        <v>44</v>
      </c>
      <c r="B45" s="36" t="s">
        <v>398</v>
      </c>
      <c r="C45" s="27" t="s">
        <v>399</v>
      </c>
      <c r="D45" s="27" t="s">
        <v>361</v>
      </c>
      <c r="E45" s="28" t="s">
        <v>313</v>
      </c>
      <c r="F45" s="29">
        <v>0</v>
      </c>
      <c r="G45" s="29"/>
      <c r="H45" s="29"/>
      <c r="I45" s="29"/>
      <c r="J45" s="29"/>
      <c r="K45" s="29"/>
      <c r="L45" s="29"/>
      <c r="M45" s="30"/>
      <c r="N45" s="30"/>
      <c r="O45" s="29"/>
      <c r="P45" s="29"/>
      <c r="Q45" s="29"/>
      <c r="R45" s="29"/>
      <c r="S45" s="29"/>
      <c r="T45" s="29"/>
      <c r="U45" s="29">
        <v>1</v>
      </c>
      <c r="V45" s="29"/>
      <c r="W45" s="29"/>
      <c r="X45" s="29"/>
      <c r="Y45" s="2"/>
      <c r="Z45" s="2"/>
      <c r="AA45" s="2">
        <v>1</v>
      </c>
      <c r="AB45" s="2"/>
      <c r="AC45" s="31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32"/>
      <c r="BH45" s="32"/>
      <c r="BI45" s="32"/>
      <c r="BJ45" s="32"/>
      <c r="BK45" s="32"/>
      <c r="BL45" s="32"/>
      <c r="BM45" s="32"/>
      <c r="BN45" s="32"/>
      <c r="BO45" s="32">
        <v>1</v>
      </c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12" t="str">
        <f>IF(ISNA(VLOOKUP(FC45,[7]刘禹骏发起的直播!$F$16:$F$437,2,0)),"",1)</f>
        <v/>
      </c>
      <c r="CB45" s="12" t="str">
        <f>IF(ISNA(VLOOKUP(FC45,[8]日程信息!$A$11:$A$298,2,0)),"",1)</f>
        <v/>
      </c>
      <c r="CC45" s="12" t="str">
        <f>IF(ISNA(VLOOKUP(FC45,[9]视频会议通话详单!$A$7:$A$252,2,0)),"",1)</f>
        <v/>
      </c>
      <c r="CD45" s="12">
        <f>IF(ISNA(VLOOKUP(FC45,[10]视频会议通话详单!$A$7:$A$115,2,0)),"",1)</f>
        <v>1</v>
      </c>
      <c r="CE45" s="12" t="str">
        <f>IF(ISNA(VLOOKUP(FC45,[11]日程信息!$A$11:$A$35,2,0)),"",1)</f>
        <v/>
      </c>
      <c r="CF45" s="12" t="str">
        <f>IF(ISNA(VLOOKUP(FC45,[12]创新创业宣讲!$E$17:$E$213,2,0)),"",1)</f>
        <v/>
      </c>
      <c r="CG45" s="12" t="str">
        <f>IF(ISNA(VLOOKUP(FC45,[13]日程信息!$A$11:$A$55,2,0)),"",1)</f>
        <v/>
      </c>
      <c r="CH45" s="12" t="str">
        <f>IF(ISNA(VLOOKUP(FC45,[14]日程信息!$A$11:$A$44,2,0)),"",1)</f>
        <v/>
      </c>
      <c r="CI45" s="12" t="str">
        <f>IF(ISNA(VLOOKUP(FC45,[15]日程信息!$A$11:$A$45,2,0)),"",1)</f>
        <v/>
      </c>
      <c r="CJ45" s="12" t="str">
        <f>IF(ISNA(VLOOKUP(FC45,[16]日程信息!$A$11:$A$45,2,0)),"",1)</f>
        <v/>
      </c>
      <c r="CK45" s="12" t="str">
        <f>IF(ISNA(VLOOKUP(FC45,[17]日程信息!$A$11:$A$37,2,0)),"",1)</f>
        <v/>
      </c>
      <c r="CN45" s="33"/>
      <c r="CO45" s="34"/>
      <c r="CP45" s="34"/>
      <c r="CQ45" s="34"/>
      <c r="CR45" s="34"/>
      <c r="CS45" s="34"/>
      <c r="CT45" s="34">
        <v>1</v>
      </c>
      <c r="CU45" s="34"/>
      <c r="CV45" s="34"/>
      <c r="CW45" s="34">
        <v>1</v>
      </c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>
        <v>1</v>
      </c>
      <c r="DT45" s="34">
        <v>1</v>
      </c>
      <c r="DU45" s="34"/>
      <c r="DV45" s="34"/>
      <c r="DW45" s="34"/>
      <c r="DX45" s="34">
        <v>1</v>
      </c>
      <c r="DY45" s="34">
        <v>1</v>
      </c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>
        <v>1</v>
      </c>
      <c r="ER45" s="34"/>
      <c r="ES45" s="34">
        <v>1</v>
      </c>
      <c r="ET45" s="34"/>
      <c r="EU45" s="34"/>
      <c r="EV45" s="34">
        <v>1</v>
      </c>
      <c r="EW45" s="34">
        <v>1</v>
      </c>
      <c r="EX45" s="34"/>
      <c r="EY45" s="34"/>
      <c r="EZ45" s="34">
        <v>6</v>
      </c>
      <c r="FA45" s="34"/>
      <c r="FB45" s="32">
        <f t="shared" si="1"/>
        <v>20</v>
      </c>
      <c r="FC45" s="37" t="s">
        <v>398</v>
      </c>
    </row>
    <row r="46" ht="15" spans="1:159">
      <c r="A46">
        <v>45</v>
      </c>
      <c r="B46" s="36" t="s">
        <v>400</v>
      </c>
      <c r="C46" s="27" t="s">
        <v>401</v>
      </c>
      <c r="D46" s="27" t="s">
        <v>361</v>
      </c>
      <c r="E46" s="28" t="s">
        <v>316</v>
      </c>
      <c r="F46" s="29">
        <v>1</v>
      </c>
      <c r="G46" s="29"/>
      <c r="H46" s="29"/>
      <c r="I46" s="29"/>
      <c r="J46" s="29"/>
      <c r="K46" s="29">
        <v>1</v>
      </c>
      <c r="L46" s="29"/>
      <c r="M46" s="30"/>
      <c r="N46" s="30"/>
      <c r="O46" s="29"/>
      <c r="P46" s="29"/>
      <c r="Q46" s="29">
        <v>1</v>
      </c>
      <c r="R46" s="29">
        <v>1</v>
      </c>
      <c r="S46" s="29"/>
      <c r="T46" s="29"/>
      <c r="U46" s="29"/>
      <c r="V46" s="29"/>
      <c r="W46" s="29"/>
      <c r="X46" s="29"/>
      <c r="Y46" s="2"/>
      <c r="Z46" s="2"/>
      <c r="AA46" s="2"/>
      <c r="AB46" s="2"/>
      <c r="AC46" s="31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>
        <f>VLOOKUP(FC46,[19]日程信息!$A$11:$B$70,2,0)</f>
        <v>1</v>
      </c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32"/>
      <c r="BH46" s="32"/>
      <c r="BI46" s="32"/>
      <c r="BJ46" s="32"/>
      <c r="BK46" s="32"/>
      <c r="BL46" s="32"/>
      <c r="BM46" s="32"/>
      <c r="BN46" s="32"/>
      <c r="BO46" s="32"/>
      <c r="BP46" s="32">
        <v>1</v>
      </c>
      <c r="BQ46" s="32">
        <v>1</v>
      </c>
      <c r="BR46" s="32"/>
      <c r="BS46" s="32"/>
      <c r="BT46" s="32"/>
      <c r="BU46" s="32"/>
      <c r="BV46" s="32"/>
      <c r="BW46" s="32"/>
      <c r="BX46" s="32"/>
      <c r="BY46" s="32"/>
      <c r="BZ46" s="32">
        <v>1</v>
      </c>
      <c r="CA46" s="12">
        <f>IF(ISNA(VLOOKUP(FC46,[7]刘禹骏发起的直播!$F$16:$F$437,2,0)),"",1)</f>
        <v>1</v>
      </c>
      <c r="CB46" s="12" t="str">
        <f>IF(ISNA(VLOOKUP(FC46,[8]日程信息!$A$11:$A$298,2,0)),"",1)</f>
        <v/>
      </c>
      <c r="CC46" s="12">
        <f>IF(ISNA(VLOOKUP(FC46,[9]视频会议通话详单!$A$7:$A$252,2,0)),"",1)</f>
        <v>1</v>
      </c>
      <c r="CD46" s="12" t="str">
        <f>IF(ISNA(VLOOKUP(FC46,[10]视频会议通话详单!$A$7:$A$115,2,0)),"",1)</f>
        <v/>
      </c>
      <c r="CE46" s="12" t="str">
        <f>IF(ISNA(VLOOKUP(FC46,[11]日程信息!$A$11:$A$35,2,0)),"",1)</f>
        <v/>
      </c>
      <c r="CF46" s="12">
        <f>IF(ISNA(VLOOKUP(FC46,[12]创新创业宣讲!$E$17:$E$213,2,0)),"",1)</f>
        <v>1</v>
      </c>
      <c r="CG46" s="12" t="str">
        <f>IF(ISNA(VLOOKUP(FC46,[13]日程信息!$A$11:$A$55,2,0)),"",1)</f>
        <v/>
      </c>
      <c r="CH46" s="12" t="str">
        <f>IF(ISNA(VLOOKUP(FC46,[14]日程信息!$A$11:$A$44,2,0)),"",1)</f>
        <v/>
      </c>
      <c r="CI46" s="12" t="str">
        <f>IF(ISNA(VLOOKUP(FC46,[15]日程信息!$A$11:$A$45,2,0)),"",1)</f>
        <v/>
      </c>
      <c r="CJ46" s="12" t="str">
        <f>IF(ISNA(VLOOKUP(FC46,[16]日程信息!$A$11:$A$45,2,0)),"",1)</f>
        <v/>
      </c>
      <c r="CK46" s="12" t="str">
        <f>IF(ISNA(VLOOKUP(FC46,[17]日程信息!$A$11:$A$37,2,0)),"",1)</f>
        <v/>
      </c>
      <c r="CN46" s="33">
        <f>VLOOKUP(FC46,[31]Sheet3!$D$4:$E$39,2,0)</f>
        <v>1</v>
      </c>
      <c r="CO46" s="34"/>
      <c r="CP46" s="34"/>
      <c r="CQ46" s="34"/>
      <c r="CR46" s="34"/>
      <c r="CS46" s="34"/>
      <c r="CT46" s="34"/>
      <c r="CU46" s="34"/>
      <c r="CV46" s="34"/>
      <c r="CW46" s="34">
        <v>1</v>
      </c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>
        <v>1</v>
      </c>
      <c r="DK46" s="34"/>
      <c r="DL46" s="34"/>
      <c r="DM46" s="34">
        <v>1</v>
      </c>
      <c r="DN46" s="34"/>
      <c r="DO46" s="34"/>
      <c r="DP46" s="34"/>
      <c r="DQ46" s="34"/>
      <c r="DR46" s="34"/>
      <c r="DS46" s="34"/>
      <c r="DT46" s="34"/>
      <c r="DU46" s="34"/>
      <c r="DV46" s="34">
        <v>1</v>
      </c>
      <c r="DW46" s="34"/>
      <c r="DX46" s="34"/>
      <c r="DY46" s="34">
        <v>1</v>
      </c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>
        <v>1</v>
      </c>
      <c r="EL46" s="34">
        <v>1</v>
      </c>
      <c r="EM46" s="34"/>
      <c r="EN46" s="34"/>
      <c r="EO46" s="34"/>
      <c r="EP46" s="34"/>
      <c r="EQ46" s="34"/>
      <c r="ER46" s="34"/>
      <c r="ES46" s="34">
        <v>1</v>
      </c>
      <c r="ET46" s="34"/>
      <c r="EU46" s="34"/>
      <c r="EV46" s="34"/>
      <c r="EW46" s="34"/>
      <c r="EX46" s="34"/>
      <c r="EY46" s="34"/>
      <c r="EZ46" s="34">
        <v>2</v>
      </c>
      <c r="FA46" s="34"/>
      <c r="FB46" s="32">
        <f t="shared" si="1"/>
        <v>22</v>
      </c>
      <c r="FC46" s="37" t="s">
        <v>400</v>
      </c>
    </row>
    <row r="47" ht="15" spans="1:159">
      <c r="A47">
        <v>46</v>
      </c>
      <c r="B47" s="36" t="s">
        <v>402</v>
      </c>
      <c r="C47" s="27" t="s">
        <v>403</v>
      </c>
      <c r="D47" s="27" t="s">
        <v>361</v>
      </c>
      <c r="E47" s="28" t="s">
        <v>313</v>
      </c>
      <c r="F47" s="29">
        <v>0</v>
      </c>
      <c r="G47" s="29"/>
      <c r="H47" s="29"/>
      <c r="I47" s="29"/>
      <c r="J47" s="29"/>
      <c r="K47" s="29"/>
      <c r="L47" s="29"/>
      <c r="M47" s="30"/>
      <c r="N47" s="30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"/>
      <c r="Z47" s="2"/>
      <c r="AA47" s="2"/>
      <c r="AB47" s="2"/>
      <c r="AC47" s="31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32"/>
      <c r="BH47" s="32"/>
      <c r="BI47" s="32"/>
      <c r="BJ47" s="32"/>
      <c r="BK47" s="32"/>
      <c r="BL47" s="32"/>
      <c r="BM47" s="32"/>
      <c r="BN47" s="32"/>
      <c r="BO47" s="32">
        <v>1</v>
      </c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12" t="str">
        <f>IF(ISNA(VLOOKUP(FC47,[7]刘禹骏发起的直播!$F$16:$F$437,2,0)),"",1)</f>
        <v/>
      </c>
      <c r="CB47" s="12" t="str">
        <f>IF(ISNA(VLOOKUP(FC47,[8]日程信息!$A$11:$A$298,2,0)),"",1)</f>
        <v/>
      </c>
      <c r="CC47" s="12">
        <f>IF(ISNA(VLOOKUP(FC47,[9]视频会议通话详单!$A$7:$A$252,2,0)),"",1)</f>
        <v>1</v>
      </c>
      <c r="CD47" s="12" t="str">
        <f>IF(ISNA(VLOOKUP(FC47,[10]视频会议通话详单!$A$7:$A$115,2,0)),"",1)</f>
        <v/>
      </c>
      <c r="CE47" s="12" t="str">
        <f>IF(ISNA(VLOOKUP(FC47,[11]日程信息!$A$11:$A$35,2,0)),"",1)</f>
        <v/>
      </c>
      <c r="CF47" s="12" t="str">
        <f>IF(ISNA(VLOOKUP(FC47,[12]创新创业宣讲!$E$17:$E$213,2,0)),"",1)</f>
        <v/>
      </c>
      <c r="CG47" s="12" t="str">
        <f>IF(ISNA(VLOOKUP(FC47,[13]日程信息!$A$11:$A$55,2,0)),"",1)</f>
        <v/>
      </c>
      <c r="CH47" s="12" t="str">
        <f>IF(ISNA(VLOOKUP(FC47,[14]日程信息!$A$11:$A$44,2,0)),"",1)</f>
        <v/>
      </c>
      <c r="CI47" s="12" t="str">
        <f>IF(ISNA(VLOOKUP(FC47,[15]日程信息!$A$11:$A$45,2,0)),"",1)</f>
        <v/>
      </c>
      <c r="CJ47" s="12" t="str">
        <f>IF(ISNA(VLOOKUP(FC47,[16]日程信息!$A$11:$A$45,2,0)),"",1)</f>
        <v/>
      </c>
      <c r="CK47" s="12" t="str">
        <f>IF(ISNA(VLOOKUP(FC47,[17]日程信息!$A$11:$A$37,2,0)),"",1)</f>
        <v/>
      </c>
      <c r="CN47" s="33"/>
      <c r="CO47" s="34"/>
      <c r="CP47" s="34">
        <v>1</v>
      </c>
      <c r="CQ47" s="34"/>
      <c r="CR47" s="34"/>
      <c r="CS47" s="34"/>
      <c r="CT47" s="34">
        <v>1</v>
      </c>
      <c r="CU47" s="34"/>
      <c r="CV47" s="34"/>
      <c r="CW47" s="34"/>
      <c r="CX47" s="34"/>
      <c r="CY47" s="34">
        <v>1</v>
      </c>
      <c r="CZ47" s="34">
        <v>1</v>
      </c>
      <c r="DA47" s="34"/>
      <c r="DB47" s="34">
        <v>1</v>
      </c>
      <c r="DC47" s="34"/>
      <c r="DD47" s="34">
        <v>1</v>
      </c>
      <c r="DE47" s="34"/>
      <c r="DF47" s="34"/>
      <c r="DG47" s="34"/>
      <c r="DH47" s="34"/>
      <c r="DI47" s="34"/>
      <c r="DJ47" s="34">
        <v>1</v>
      </c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>
        <v>1</v>
      </c>
      <c r="EL47" s="34">
        <v>1</v>
      </c>
      <c r="EM47" s="34"/>
      <c r="EN47" s="34"/>
      <c r="EO47" s="34"/>
      <c r="EP47" s="34"/>
      <c r="EQ47" s="34">
        <v>1</v>
      </c>
      <c r="ER47" s="34"/>
      <c r="ES47" s="34">
        <v>1</v>
      </c>
      <c r="ET47" s="34"/>
      <c r="EU47" s="34">
        <v>1</v>
      </c>
      <c r="EV47" s="34">
        <v>1</v>
      </c>
      <c r="EW47" s="34"/>
      <c r="EX47" s="34"/>
      <c r="EY47" s="34"/>
      <c r="EZ47" s="34">
        <v>4</v>
      </c>
      <c r="FA47" s="34"/>
      <c r="FB47" s="32">
        <f t="shared" si="1"/>
        <v>19</v>
      </c>
      <c r="FC47" s="37" t="s">
        <v>402</v>
      </c>
    </row>
    <row r="48" ht="15" spans="1:159">
      <c r="A48">
        <v>47</v>
      </c>
      <c r="B48" s="36" t="s">
        <v>404</v>
      </c>
      <c r="C48" s="27" t="s">
        <v>405</v>
      </c>
      <c r="D48" s="27" t="s">
        <v>361</v>
      </c>
      <c r="E48" s="28" t="s">
        <v>316</v>
      </c>
      <c r="F48" s="29">
        <v>0</v>
      </c>
      <c r="G48" s="29"/>
      <c r="H48" s="29"/>
      <c r="I48" s="29"/>
      <c r="J48" s="29"/>
      <c r="K48" s="29"/>
      <c r="L48" s="29"/>
      <c r="M48" s="30"/>
      <c r="N48" s="30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"/>
      <c r="Z48" s="2"/>
      <c r="AA48" s="2">
        <v>1</v>
      </c>
      <c r="AB48" s="2"/>
      <c r="AC48" s="31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>
        <f>VLOOKUP(FC48,[29]Sheet1!$B:$C,2,0)</f>
        <v>1</v>
      </c>
      <c r="BF48" s="2">
        <v>1</v>
      </c>
      <c r="BG48" s="32"/>
      <c r="BH48" s="32"/>
      <c r="BI48" s="32"/>
      <c r="BJ48" s="32"/>
      <c r="BK48" s="32"/>
      <c r="BL48" s="32"/>
      <c r="BM48" s="32"/>
      <c r="BN48" s="32"/>
      <c r="BO48" s="32">
        <v>1</v>
      </c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12" t="str">
        <f>IF(ISNA(VLOOKUP(FC48,[7]刘禹骏发起的直播!$F$16:$F$437,2,0)),"",1)</f>
        <v/>
      </c>
      <c r="CB48" s="12" t="str">
        <f>IF(ISNA(VLOOKUP(FC48,[8]日程信息!$A$11:$A$298,2,0)),"",1)</f>
        <v/>
      </c>
      <c r="CC48" s="12" t="str">
        <f>IF(ISNA(VLOOKUP(FC48,[9]视频会议通话详单!$A$7:$A$252,2,0)),"",1)</f>
        <v/>
      </c>
      <c r="CD48" s="12" t="str">
        <f>IF(ISNA(VLOOKUP(FC48,[10]视频会议通话详单!$A$7:$A$115,2,0)),"",1)</f>
        <v/>
      </c>
      <c r="CE48" s="12" t="str">
        <f>IF(ISNA(VLOOKUP(FC48,[11]日程信息!$A$11:$A$35,2,0)),"",1)</f>
        <v/>
      </c>
      <c r="CF48" s="12">
        <f>IF(ISNA(VLOOKUP(FC48,[12]创新创业宣讲!$E$17:$E$213,2,0)),"",1)</f>
        <v>1</v>
      </c>
      <c r="CG48" s="12" t="str">
        <f>IF(ISNA(VLOOKUP(FC48,[13]日程信息!$A$11:$A$55,2,0)),"",1)</f>
        <v/>
      </c>
      <c r="CH48" s="12" t="str">
        <f>IF(ISNA(VLOOKUP(FC48,[14]日程信息!$A$11:$A$44,2,0)),"",1)</f>
        <v/>
      </c>
      <c r="CI48" s="12" t="str">
        <f>IF(ISNA(VLOOKUP(FC48,[15]日程信息!$A$11:$A$45,2,0)),"",1)</f>
        <v/>
      </c>
      <c r="CJ48" s="12" t="str">
        <f>IF(ISNA(VLOOKUP(FC48,[16]日程信息!$A$11:$A$45,2,0)),"",1)</f>
        <v/>
      </c>
      <c r="CK48" s="12" t="str">
        <f>IF(ISNA(VLOOKUP(FC48,[17]日程信息!$A$11:$A$37,2,0)),"",1)</f>
        <v/>
      </c>
      <c r="CN48" s="33"/>
      <c r="CO48" s="34"/>
      <c r="CP48" s="34"/>
      <c r="CQ48" s="34"/>
      <c r="CR48" s="34"/>
      <c r="CS48" s="34"/>
      <c r="CT48" s="34">
        <v>1</v>
      </c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>
        <v>1</v>
      </c>
      <c r="DK48" s="34"/>
      <c r="DL48" s="34"/>
      <c r="DM48" s="34"/>
      <c r="DN48" s="34"/>
      <c r="DO48" s="34"/>
      <c r="DP48" s="34"/>
      <c r="DQ48" s="34">
        <v>1</v>
      </c>
      <c r="DR48" s="34">
        <v>1</v>
      </c>
      <c r="DS48" s="34"/>
      <c r="DT48" s="34">
        <v>1</v>
      </c>
      <c r="DU48" s="34"/>
      <c r="DV48" s="34"/>
      <c r="DW48" s="34"/>
      <c r="DX48" s="34"/>
      <c r="DY48" s="34">
        <v>1</v>
      </c>
      <c r="DZ48" s="34"/>
      <c r="EA48" s="34"/>
      <c r="EB48" s="34"/>
      <c r="EC48" s="34">
        <v>1</v>
      </c>
      <c r="ED48" s="34"/>
      <c r="EE48" s="34"/>
      <c r="EF48" s="34"/>
      <c r="EG48" s="34">
        <v>1</v>
      </c>
      <c r="EH48" s="34"/>
      <c r="EI48" s="34"/>
      <c r="EJ48" s="34"/>
      <c r="EK48" s="34">
        <v>1</v>
      </c>
      <c r="EL48" s="34">
        <v>1</v>
      </c>
      <c r="EM48" s="34"/>
      <c r="EN48" s="34"/>
      <c r="EO48" s="34"/>
      <c r="EP48" s="34"/>
      <c r="EQ48" s="34">
        <v>1</v>
      </c>
      <c r="ER48" s="34"/>
      <c r="ES48" s="34">
        <v>1</v>
      </c>
      <c r="ET48" s="34"/>
      <c r="EU48" s="34"/>
      <c r="EV48" s="34"/>
      <c r="EW48" s="34">
        <v>1</v>
      </c>
      <c r="EX48" s="34"/>
      <c r="EY48" s="34"/>
      <c r="EZ48" s="34"/>
      <c r="FA48" s="34"/>
      <c r="FB48" s="32">
        <f t="shared" si="1"/>
        <v>18</v>
      </c>
      <c r="FC48" s="37" t="s">
        <v>404</v>
      </c>
    </row>
    <row r="49" ht="15" spans="1:159">
      <c r="A49">
        <v>48</v>
      </c>
      <c r="B49" s="36" t="s">
        <v>406</v>
      </c>
      <c r="C49" s="27" t="s">
        <v>407</v>
      </c>
      <c r="D49" s="27" t="s">
        <v>361</v>
      </c>
      <c r="E49" s="28" t="s">
        <v>313</v>
      </c>
      <c r="F49" s="29">
        <v>1</v>
      </c>
      <c r="G49" s="29">
        <v>1</v>
      </c>
      <c r="H49" s="29"/>
      <c r="I49" s="29"/>
      <c r="J49" s="29"/>
      <c r="K49" s="29">
        <v>1</v>
      </c>
      <c r="L49" s="29">
        <v>1</v>
      </c>
      <c r="M49" s="30"/>
      <c r="N49" s="30"/>
      <c r="O49" s="29"/>
      <c r="P49" s="29"/>
      <c r="Q49" s="29"/>
      <c r="R49" s="29"/>
      <c r="S49" s="29"/>
      <c r="T49" s="29"/>
      <c r="U49" s="29">
        <v>1</v>
      </c>
      <c r="V49" s="29"/>
      <c r="W49" s="29"/>
      <c r="X49" s="38"/>
      <c r="Y49" s="2"/>
      <c r="Z49" s="2"/>
      <c r="AA49" s="2">
        <v>1</v>
      </c>
      <c r="AB49" s="2"/>
      <c r="AC49" s="31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12" t="str">
        <f>IF(ISNA(VLOOKUP(FC49,[7]刘禹骏发起的直播!$F$16:$F$437,2,0)),"",1)</f>
        <v/>
      </c>
      <c r="CB49" s="12" t="str">
        <f>IF(ISNA(VLOOKUP(FC49,[8]日程信息!$A$11:$A$298,2,0)),"",1)</f>
        <v/>
      </c>
      <c r="CC49" s="12" t="str">
        <f>IF(ISNA(VLOOKUP(FC49,[9]视频会议通话详单!$A$7:$A$252,2,0)),"",1)</f>
        <v/>
      </c>
      <c r="CD49" s="12" t="str">
        <f>IF(ISNA(VLOOKUP(FC49,[10]视频会议通话详单!$A$7:$A$115,2,0)),"",1)</f>
        <v/>
      </c>
      <c r="CE49" s="12" t="str">
        <f>IF(ISNA(VLOOKUP(FC49,[11]日程信息!$A$11:$A$35,2,0)),"",1)</f>
        <v/>
      </c>
      <c r="CF49" s="12" t="str">
        <f>IF(ISNA(VLOOKUP(FC49,[12]创新创业宣讲!$E$17:$E$213,2,0)),"",1)</f>
        <v/>
      </c>
      <c r="CG49" s="12" t="str">
        <f>IF(ISNA(VLOOKUP(FC49,[13]日程信息!$A$11:$A$55,2,0)),"",1)</f>
        <v/>
      </c>
      <c r="CH49" s="12" t="str">
        <f>IF(ISNA(VLOOKUP(FC49,[14]日程信息!$A$11:$A$44,2,0)),"",1)</f>
        <v/>
      </c>
      <c r="CI49" s="12" t="str">
        <f>IF(ISNA(VLOOKUP(FC49,[15]日程信息!$A$11:$A$45,2,0)),"",1)</f>
        <v/>
      </c>
      <c r="CJ49" s="12" t="str">
        <f>IF(ISNA(VLOOKUP(FC49,[16]日程信息!$A$11:$A$45,2,0)),"",1)</f>
        <v/>
      </c>
      <c r="CK49" s="12" t="str">
        <f>IF(ISNA(VLOOKUP(FC49,[17]日程信息!$A$11:$A$37,2,0)),"",1)</f>
        <v/>
      </c>
      <c r="CN49" s="33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>
        <v>1</v>
      </c>
      <c r="ET49" s="34"/>
      <c r="EU49" s="34"/>
      <c r="EV49" s="34"/>
      <c r="EW49" s="34"/>
      <c r="EX49" s="34"/>
      <c r="EY49" s="34"/>
      <c r="EZ49" s="34"/>
      <c r="FA49" s="34"/>
      <c r="FB49" s="32">
        <f t="shared" si="1"/>
        <v>7</v>
      </c>
      <c r="FC49" s="37" t="s">
        <v>406</v>
      </c>
    </row>
    <row r="50" ht="15" spans="1:159">
      <c r="A50">
        <v>49</v>
      </c>
      <c r="B50" s="27" t="s">
        <v>408</v>
      </c>
      <c r="C50" s="27" t="s">
        <v>409</v>
      </c>
      <c r="D50" s="27" t="s">
        <v>361</v>
      </c>
      <c r="E50" s="28" t="s">
        <v>316</v>
      </c>
      <c r="F50" s="29">
        <v>1</v>
      </c>
      <c r="G50" s="29"/>
      <c r="H50" s="29"/>
      <c r="I50" s="29"/>
      <c r="J50" s="29"/>
      <c r="K50" s="29"/>
      <c r="L50" s="29"/>
      <c r="M50" s="30"/>
      <c r="N50" s="30"/>
      <c r="O50" s="29"/>
      <c r="P50" s="29"/>
      <c r="Q50" s="29"/>
      <c r="R50" s="29">
        <v>1</v>
      </c>
      <c r="S50" s="29"/>
      <c r="T50" s="29"/>
      <c r="U50" s="29">
        <v>1</v>
      </c>
      <c r="V50" s="29"/>
      <c r="W50" s="29"/>
      <c r="X50" s="38"/>
      <c r="Y50" s="2"/>
      <c r="Z50" s="2"/>
      <c r="AA50" s="2">
        <v>1</v>
      </c>
      <c r="AB50" s="2"/>
      <c r="AC50" s="31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32"/>
      <c r="BH50" s="32"/>
      <c r="BI50" s="32"/>
      <c r="BJ50" s="32"/>
      <c r="BK50" s="32"/>
      <c r="BL50" s="32"/>
      <c r="BM50" s="32"/>
      <c r="BN50" s="32"/>
      <c r="BO50" s="32">
        <v>1</v>
      </c>
      <c r="BP50" s="32"/>
      <c r="BQ50" s="32"/>
      <c r="BR50" s="32"/>
      <c r="BS50" s="32">
        <v>1</v>
      </c>
      <c r="BT50" s="32"/>
      <c r="BU50" s="32"/>
      <c r="BV50" s="32"/>
      <c r="BW50" s="32"/>
      <c r="BX50" s="32"/>
      <c r="BY50" s="32"/>
      <c r="BZ50" s="32"/>
      <c r="CA50" s="12" t="str">
        <f>IF(ISNA(VLOOKUP(FC50,[7]刘禹骏发起的直播!$F$16:$F$437,2,0)),"",1)</f>
        <v/>
      </c>
      <c r="CB50" s="12" t="str">
        <f>IF(ISNA(VLOOKUP(FC50,[8]日程信息!$A$11:$A$298,2,0)),"",1)</f>
        <v/>
      </c>
      <c r="CC50" s="12">
        <f>IF(ISNA(VLOOKUP(FC50,[9]视频会议通话详单!$A$7:$A$252,2,0)),"",1)</f>
        <v>1</v>
      </c>
      <c r="CD50" s="12">
        <f>IF(ISNA(VLOOKUP(FC50,[10]视频会议通话详单!$A$7:$A$115,2,0)),"",1)</f>
        <v>1</v>
      </c>
      <c r="CE50" s="12" t="str">
        <f>IF(ISNA(VLOOKUP(FC50,[11]日程信息!$A$11:$A$35,2,0)),"",1)</f>
        <v/>
      </c>
      <c r="CF50" s="12">
        <f>IF(ISNA(VLOOKUP(FC50,[12]创新创业宣讲!$E$17:$E$213,2,0)),"",1)</f>
        <v>1</v>
      </c>
      <c r="CG50" s="12">
        <f>IF(ISNA(VLOOKUP(FC50,[13]日程信息!$A$11:$A$55,2,0)),"",1)</f>
        <v>1</v>
      </c>
      <c r="CH50" s="12" t="str">
        <f>IF(ISNA(VLOOKUP(FC50,[14]日程信息!$A$11:$A$44,2,0)),"",1)</f>
        <v/>
      </c>
      <c r="CI50" s="12" t="str">
        <f>IF(ISNA(VLOOKUP(FC50,[15]日程信息!$A$11:$A$45,2,0)),"",1)</f>
        <v/>
      </c>
      <c r="CJ50" s="12" t="str">
        <f>IF(ISNA(VLOOKUP(FC50,[16]日程信息!$A$11:$A$45,2,0)),"",1)</f>
        <v/>
      </c>
      <c r="CK50" s="12" t="str">
        <f>IF(ISNA(VLOOKUP(FC50,[17]日程信息!$A$11:$A$37,2,0)),"",1)</f>
        <v/>
      </c>
      <c r="CN50" s="33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>
        <v>1</v>
      </c>
      <c r="DA50" s="34"/>
      <c r="DB50" s="34"/>
      <c r="DC50" s="34"/>
      <c r="DD50" s="34"/>
      <c r="DE50" s="34"/>
      <c r="DF50" s="34"/>
      <c r="DG50" s="34"/>
      <c r="DH50" s="34">
        <v>1</v>
      </c>
      <c r="DI50" s="34"/>
      <c r="DJ50" s="34">
        <v>1</v>
      </c>
      <c r="DK50" s="34">
        <v>1</v>
      </c>
      <c r="DL50" s="34"/>
      <c r="DM50" s="34"/>
      <c r="DN50" s="34"/>
      <c r="DO50" s="34"/>
      <c r="DP50" s="34"/>
      <c r="DQ50" s="34">
        <v>2</v>
      </c>
      <c r="DR50" s="34"/>
      <c r="DS50" s="34"/>
      <c r="DT50" s="34"/>
      <c r="DU50" s="34"/>
      <c r="DV50" s="34">
        <v>1</v>
      </c>
      <c r="DW50" s="34">
        <v>1</v>
      </c>
      <c r="DX50" s="34"/>
      <c r="DY50" s="34">
        <v>1</v>
      </c>
      <c r="DZ50" s="34"/>
      <c r="EA50" s="34"/>
      <c r="EB50" s="34"/>
      <c r="EC50" s="34"/>
      <c r="ED50" s="34"/>
      <c r="EE50" s="34"/>
      <c r="EF50" s="34"/>
      <c r="EG50" s="34">
        <v>1</v>
      </c>
      <c r="EH50" s="34"/>
      <c r="EI50" s="34"/>
      <c r="EJ50" s="34"/>
      <c r="EK50" s="34">
        <v>1</v>
      </c>
      <c r="EL50" s="34">
        <v>1</v>
      </c>
      <c r="EM50" s="34"/>
      <c r="EN50" s="34">
        <v>1</v>
      </c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2">
        <f t="shared" si="1"/>
        <v>23</v>
      </c>
      <c r="FC50" s="35" t="s">
        <v>408</v>
      </c>
    </row>
    <row r="51" ht="15" spans="1:159">
      <c r="A51">
        <v>50</v>
      </c>
      <c r="B51" s="27" t="s">
        <v>410</v>
      </c>
      <c r="C51" s="27" t="s">
        <v>411</v>
      </c>
      <c r="D51" s="27" t="s">
        <v>412</v>
      </c>
      <c r="E51" s="28" t="s">
        <v>313</v>
      </c>
      <c r="F51" s="29">
        <v>0</v>
      </c>
      <c r="G51" s="29"/>
      <c r="H51" s="29"/>
      <c r="I51" s="29"/>
      <c r="J51" s="29"/>
      <c r="K51" s="29">
        <v>1</v>
      </c>
      <c r="L51" s="29"/>
      <c r="M51" s="30"/>
      <c r="N51" s="30"/>
      <c r="O51" s="29"/>
      <c r="P51" s="29"/>
      <c r="Q51" s="29"/>
      <c r="R51" s="29"/>
      <c r="S51" s="29"/>
      <c r="T51" s="29"/>
      <c r="U51" s="29"/>
      <c r="V51" s="29"/>
      <c r="W51" s="29"/>
      <c r="X51" s="38"/>
      <c r="Y51" s="2"/>
      <c r="Z51" s="2"/>
      <c r="AA51" s="2"/>
      <c r="AB51" s="2"/>
      <c r="AC51" s="31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>
        <v>1</v>
      </c>
      <c r="BG51" s="32"/>
      <c r="BH51" s="32">
        <v>1</v>
      </c>
      <c r="BI51" s="32"/>
      <c r="BJ51" s="32"/>
      <c r="BK51" s="32">
        <v>2</v>
      </c>
      <c r="BL51" s="32"/>
      <c r="BM51" s="32"/>
      <c r="BN51" s="32"/>
      <c r="BO51" s="32">
        <v>1</v>
      </c>
      <c r="BP51" s="32"/>
      <c r="BQ51" s="32"/>
      <c r="BR51" s="32"/>
      <c r="BS51" s="32">
        <v>1</v>
      </c>
      <c r="BT51" s="32"/>
      <c r="BU51" s="32"/>
      <c r="BV51" s="32"/>
      <c r="BW51" s="32"/>
      <c r="BX51" s="32">
        <v>1</v>
      </c>
      <c r="BY51" s="32"/>
      <c r="BZ51" s="32"/>
      <c r="CA51" s="12" t="str">
        <f>IF(ISNA(VLOOKUP(FC51,[7]刘禹骏发起的直播!$F$16:$F$437,2,0)),"",1)</f>
        <v/>
      </c>
      <c r="CB51" s="12" t="str">
        <f>IF(ISNA(VLOOKUP(FC51,[8]日程信息!$A$11:$A$298,2,0)),"",1)</f>
        <v/>
      </c>
      <c r="CC51" s="12" t="str">
        <f>IF(ISNA(VLOOKUP(FC51,[9]视频会议通话详单!$A$7:$A$252,2,0)),"",1)</f>
        <v/>
      </c>
      <c r="CD51" s="12" t="str">
        <f>IF(ISNA(VLOOKUP(FC51,[10]视频会议通话详单!$A$7:$A$115,2,0)),"",1)</f>
        <v/>
      </c>
      <c r="CE51" s="12" t="str">
        <f>IF(ISNA(VLOOKUP(FC51,[11]日程信息!$A$11:$A$35,2,0)),"",1)</f>
        <v/>
      </c>
      <c r="CF51" s="12" t="str">
        <f>IF(ISNA(VLOOKUP(FC51,[12]创新创业宣讲!$E$17:$E$213,2,0)),"",1)</f>
        <v/>
      </c>
      <c r="CG51" s="12" t="str">
        <f>IF(ISNA(VLOOKUP(FC51,[13]日程信息!$A$11:$A$55,2,0)),"",1)</f>
        <v/>
      </c>
      <c r="CH51" s="12" t="str">
        <f>IF(ISNA(VLOOKUP(FC51,[14]日程信息!$A$11:$A$44,2,0)),"",1)</f>
        <v/>
      </c>
      <c r="CI51" s="12" t="str">
        <f>IF(ISNA(VLOOKUP(FC51,[15]日程信息!$A$11:$A$45,2,0)),"",1)</f>
        <v/>
      </c>
      <c r="CJ51" s="12" t="str">
        <f>IF(ISNA(VLOOKUP(FC51,[16]日程信息!$A$11:$A$45,2,0)),"",1)</f>
        <v/>
      </c>
      <c r="CK51" s="12" t="str">
        <f>IF(ISNA(VLOOKUP(FC51,[17]日程信息!$A$11:$A$37,2,0)),"",1)</f>
        <v/>
      </c>
      <c r="CN51" s="33"/>
      <c r="CO51" s="34"/>
      <c r="CP51" s="34"/>
      <c r="CQ51" s="34"/>
      <c r="CR51" s="34"/>
      <c r="CS51" s="34"/>
      <c r="CT51" s="34"/>
      <c r="CU51" s="34"/>
      <c r="CV51" s="34"/>
      <c r="CW51" s="34"/>
      <c r="CX51" s="34">
        <v>1</v>
      </c>
      <c r="CY51" s="34">
        <v>1</v>
      </c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>
        <v>1</v>
      </c>
      <c r="DK51" s="34"/>
      <c r="DL51" s="34"/>
      <c r="DM51" s="34"/>
      <c r="DN51" s="34"/>
      <c r="DO51" s="34"/>
      <c r="DP51" s="34"/>
      <c r="DQ51" s="34">
        <v>1</v>
      </c>
      <c r="DR51" s="34"/>
      <c r="DS51" s="34"/>
      <c r="DT51" s="34"/>
      <c r="DU51" s="34"/>
      <c r="DV51" s="34"/>
      <c r="DW51" s="34"/>
      <c r="DX51" s="34"/>
      <c r="DY51" s="34"/>
      <c r="DZ51" s="34">
        <v>1</v>
      </c>
      <c r="EA51" s="34"/>
      <c r="EB51" s="34"/>
      <c r="EC51" s="34"/>
      <c r="ED51" s="34"/>
      <c r="EE51" s="34"/>
      <c r="EF51" s="34"/>
      <c r="EG51" s="34"/>
      <c r="EH51" s="34"/>
      <c r="EI51" s="34">
        <v>1</v>
      </c>
      <c r="EJ51" s="34">
        <v>1</v>
      </c>
      <c r="EK51" s="34">
        <v>1</v>
      </c>
      <c r="EL51" s="34">
        <v>1</v>
      </c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2">
        <f t="shared" si="1"/>
        <v>17</v>
      </c>
      <c r="FC51" s="35" t="s">
        <v>410</v>
      </c>
    </row>
    <row r="52" ht="15" spans="1:159">
      <c r="A52">
        <v>51</v>
      </c>
      <c r="B52" s="27" t="s">
        <v>413</v>
      </c>
      <c r="C52" s="27" t="s">
        <v>414</v>
      </c>
      <c r="D52" s="27" t="s">
        <v>412</v>
      </c>
      <c r="E52" s="28" t="s">
        <v>316</v>
      </c>
      <c r="F52" s="29">
        <v>0</v>
      </c>
      <c r="G52" s="29"/>
      <c r="H52" s="29"/>
      <c r="I52" s="29"/>
      <c r="J52" s="29"/>
      <c r="K52" s="29">
        <v>1</v>
      </c>
      <c r="L52" s="29"/>
      <c r="M52" s="30"/>
      <c r="N52" s="30"/>
      <c r="O52" s="29"/>
      <c r="P52" s="29"/>
      <c r="Q52" s="29"/>
      <c r="R52" s="29"/>
      <c r="S52" s="29"/>
      <c r="T52" s="29"/>
      <c r="U52" s="29">
        <v>1</v>
      </c>
      <c r="V52" s="29"/>
      <c r="W52" s="29"/>
      <c r="X52" s="38">
        <v>1</v>
      </c>
      <c r="Y52" s="2"/>
      <c r="Z52" s="2"/>
      <c r="AA52" s="2">
        <v>1</v>
      </c>
      <c r="AB52" s="2"/>
      <c r="AC52" s="31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>
        <f>VLOOKUP(FC52,[18]参会明细!$A:$B,2,0)</f>
        <v>1</v>
      </c>
      <c r="AZ52" s="2"/>
      <c r="BA52" s="2"/>
      <c r="BB52" s="2"/>
      <c r="BC52" s="2"/>
      <c r="BD52" s="2"/>
      <c r="BE52" s="2"/>
      <c r="BF52" s="2">
        <v>1</v>
      </c>
      <c r="BG52" s="32">
        <v>1</v>
      </c>
      <c r="BH52" s="32"/>
      <c r="BI52" s="32"/>
      <c r="BJ52" s="32"/>
      <c r="BK52" s="32">
        <v>2</v>
      </c>
      <c r="BL52" s="32"/>
      <c r="BM52" s="32"/>
      <c r="BN52" s="32"/>
      <c r="BO52" s="32">
        <v>1</v>
      </c>
      <c r="BP52" s="32">
        <v>1</v>
      </c>
      <c r="BQ52" s="32">
        <v>1</v>
      </c>
      <c r="BR52" s="32"/>
      <c r="BS52" s="32">
        <v>1</v>
      </c>
      <c r="BT52" s="32"/>
      <c r="BU52" s="32"/>
      <c r="BV52" s="32"/>
      <c r="BW52" s="32"/>
      <c r="BX52" s="32">
        <v>1</v>
      </c>
      <c r="BY52" s="32"/>
      <c r="BZ52" s="32"/>
      <c r="CA52" s="12">
        <f>IF(ISNA(VLOOKUP(FC52,[7]刘禹骏发起的直播!$F$16:$F$437,2,0)),"",1)</f>
        <v>1</v>
      </c>
      <c r="CB52" s="12" t="str">
        <f>IF(ISNA(VLOOKUP(FC52,[8]日程信息!$A$11:$A$298,2,0)),"",1)</f>
        <v/>
      </c>
      <c r="CC52" s="12" t="str">
        <f>IF(ISNA(VLOOKUP(FC52,[9]视频会议通话详单!$A$7:$A$252,2,0)),"",1)</f>
        <v/>
      </c>
      <c r="CD52" s="12" t="str">
        <f>IF(ISNA(VLOOKUP(FC52,[10]视频会议通话详单!$A$7:$A$115,2,0)),"",1)</f>
        <v/>
      </c>
      <c r="CE52" s="12" t="str">
        <f>IF(ISNA(VLOOKUP(FC52,[11]日程信息!$A$11:$A$35,2,0)),"",1)</f>
        <v/>
      </c>
      <c r="CF52" s="12">
        <f>IF(ISNA(VLOOKUP(FC52,[12]创新创业宣讲!$E$17:$E$213,2,0)),"",1)</f>
        <v>1</v>
      </c>
      <c r="CG52" s="12" t="str">
        <f>IF(ISNA(VLOOKUP(FC52,[13]日程信息!$A$11:$A$55,2,0)),"",1)</f>
        <v/>
      </c>
      <c r="CH52" s="12" t="str">
        <f>IF(ISNA(VLOOKUP(FC52,[14]日程信息!$A$11:$A$44,2,0)),"",1)</f>
        <v/>
      </c>
      <c r="CI52" s="12" t="str">
        <f>IF(ISNA(VLOOKUP(FC52,[15]日程信息!$A$11:$A$45,2,0)),"",1)</f>
        <v/>
      </c>
      <c r="CJ52" s="12" t="str">
        <f>IF(ISNA(VLOOKUP(FC52,[16]日程信息!$A$11:$A$45,2,0)),"",1)</f>
        <v/>
      </c>
      <c r="CK52" s="12" t="str">
        <f>IF(ISNA(VLOOKUP(FC52,[17]日程信息!$A$11:$A$37,2,0)),"",1)</f>
        <v/>
      </c>
      <c r="CN52" s="33"/>
      <c r="CO52" s="34"/>
      <c r="CP52" s="34">
        <v>1</v>
      </c>
      <c r="CQ52" s="34"/>
      <c r="CR52" s="34"/>
      <c r="CS52" s="34"/>
      <c r="CT52" s="34"/>
      <c r="CU52" s="34"/>
      <c r="CV52" s="34"/>
      <c r="CW52" s="34"/>
      <c r="CX52" s="34">
        <v>1</v>
      </c>
      <c r="CY52" s="34">
        <v>1</v>
      </c>
      <c r="CZ52" s="34">
        <v>1</v>
      </c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>
        <f>VLOOKUP(FC52,[20]日程信息!$A$11:$B$60,2,FALSE)</f>
        <v>1</v>
      </c>
      <c r="DM52" s="34"/>
      <c r="DN52" s="34"/>
      <c r="DO52" s="34"/>
      <c r="DP52" s="34"/>
      <c r="DQ52" s="34">
        <v>1</v>
      </c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>
        <v>1</v>
      </c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>
        <v>1</v>
      </c>
      <c r="ET52" s="34"/>
      <c r="EU52" s="34"/>
      <c r="EV52" s="34"/>
      <c r="EW52" s="34"/>
      <c r="EX52" s="34"/>
      <c r="EY52" s="34"/>
      <c r="EZ52" s="34"/>
      <c r="FA52" s="34"/>
      <c r="FB52" s="32">
        <f t="shared" si="1"/>
        <v>24</v>
      </c>
      <c r="FC52" s="35" t="s">
        <v>413</v>
      </c>
    </row>
    <row r="53" ht="15" spans="1:159">
      <c r="A53">
        <v>52</v>
      </c>
      <c r="B53" s="27" t="s">
        <v>415</v>
      </c>
      <c r="C53" s="27" t="s">
        <v>416</v>
      </c>
      <c r="D53" s="27" t="s">
        <v>412</v>
      </c>
      <c r="E53" s="28" t="s">
        <v>313</v>
      </c>
      <c r="F53" s="29">
        <v>1</v>
      </c>
      <c r="G53" s="29"/>
      <c r="H53" s="29"/>
      <c r="I53" s="29"/>
      <c r="J53" s="29"/>
      <c r="K53" s="29">
        <v>1</v>
      </c>
      <c r="L53" s="29"/>
      <c r="M53" s="30"/>
      <c r="N53" s="30"/>
      <c r="O53" s="29"/>
      <c r="P53" s="29"/>
      <c r="Q53" s="29"/>
      <c r="R53" s="29">
        <v>1</v>
      </c>
      <c r="S53" s="29"/>
      <c r="T53" s="29"/>
      <c r="U53" s="29"/>
      <c r="V53" s="29"/>
      <c r="W53" s="29"/>
      <c r="X53" s="38">
        <v>1</v>
      </c>
      <c r="Y53" s="2"/>
      <c r="Z53" s="2"/>
      <c r="AA53" s="2"/>
      <c r="AB53" s="2"/>
      <c r="AC53" s="31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>
        <v>1</v>
      </c>
      <c r="AX53" s="2"/>
      <c r="AY53" s="2">
        <f>VLOOKUP(FC53,[18]参会明细!$A:$B,2,0)</f>
        <v>1</v>
      </c>
      <c r="AZ53" s="2"/>
      <c r="BA53" s="2"/>
      <c r="BB53" s="2"/>
      <c r="BC53" s="2"/>
      <c r="BD53" s="2">
        <f>VLOOKUP(FC53,[28]日程信息!$A$10:$D$49,4,0)</f>
        <v>1</v>
      </c>
      <c r="BE53" s="2"/>
      <c r="BF53" s="2">
        <v>1</v>
      </c>
      <c r="BG53" s="32"/>
      <c r="BH53" s="32">
        <v>1</v>
      </c>
      <c r="BI53" s="32"/>
      <c r="BJ53" s="32"/>
      <c r="BK53" s="32"/>
      <c r="BL53" s="32"/>
      <c r="BM53" s="32"/>
      <c r="BN53" s="32"/>
      <c r="BO53" s="32">
        <v>1</v>
      </c>
      <c r="BP53" s="32"/>
      <c r="BQ53" s="32">
        <v>1</v>
      </c>
      <c r="BR53" s="32">
        <v>1</v>
      </c>
      <c r="BS53" s="32"/>
      <c r="BT53" s="32"/>
      <c r="BU53" s="32">
        <v>1</v>
      </c>
      <c r="BV53" s="32"/>
      <c r="BW53" s="32"/>
      <c r="BX53" s="32"/>
      <c r="BY53" s="32"/>
      <c r="BZ53" s="32"/>
      <c r="CA53" s="12">
        <f>IF(ISNA(VLOOKUP(FC53,[7]刘禹骏发起的直播!$F$16:$F$437,2,0)),"",1)</f>
        <v>1</v>
      </c>
      <c r="CB53" s="12" t="str">
        <f>IF(ISNA(VLOOKUP(FC53,[8]日程信息!$A$11:$A$298,2,0)),"",1)</f>
        <v/>
      </c>
      <c r="CC53" s="12">
        <f>IF(ISNA(VLOOKUP(FC53,[9]视频会议通话详单!$A$7:$A$252,2,0)),"",1)</f>
        <v>1</v>
      </c>
      <c r="CD53" s="12" t="str">
        <f>IF(ISNA(VLOOKUP(FC53,[10]视频会议通话详单!$A$7:$A$115,2,0)),"",1)</f>
        <v/>
      </c>
      <c r="CE53" s="12" t="str">
        <f>IF(ISNA(VLOOKUP(FC53,[11]日程信息!$A$11:$A$35,2,0)),"",1)</f>
        <v/>
      </c>
      <c r="CF53" s="12" t="str">
        <f>IF(ISNA(VLOOKUP(FC53,[12]创新创业宣讲!$E$17:$E$213,2,0)),"",1)</f>
        <v/>
      </c>
      <c r="CG53" s="12" t="str">
        <f>IF(ISNA(VLOOKUP(FC53,[13]日程信息!$A$11:$A$55,2,0)),"",1)</f>
        <v/>
      </c>
      <c r="CH53" s="12" t="str">
        <f>IF(ISNA(VLOOKUP(FC53,[14]日程信息!$A$11:$A$44,2,0)),"",1)</f>
        <v/>
      </c>
      <c r="CI53" s="12" t="str">
        <f>IF(ISNA(VLOOKUP(FC53,[15]日程信息!$A$11:$A$45,2,0)),"",1)</f>
        <v/>
      </c>
      <c r="CJ53" s="12" t="str">
        <f>IF(ISNA(VLOOKUP(FC53,[16]日程信息!$A$11:$A$45,2,0)),"",1)</f>
        <v/>
      </c>
      <c r="CK53" s="12" t="str">
        <f>IF(ISNA(VLOOKUP(FC53,[17]日程信息!$A$11:$A$37,2,0)),"",1)</f>
        <v/>
      </c>
      <c r="CN53" s="33"/>
      <c r="CO53" s="34"/>
      <c r="CP53" s="34">
        <v>1</v>
      </c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>
        <v>1</v>
      </c>
      <c r="DK53" s="34"/>
      <c r="DL53" s="34"/>
      <c r="DM53" s="34"/>
      <c r="DN53" s="34"/>
      <c r="DO53" s="34"/>
      <c r="DP53" s="34">
        <v>1</v>
      </c>
      <c r="DQ53" s="34">
        <v>3</v>
      </c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>
        <v>1</v>
      </c>
      <c r="EL53" s="34">
        <v>1</v>
      </c>
      <c r="EM53" s="34"/>
      <c r="EN53" s="34"/>
      <c r="EO53" s="34"/>
      <c r="EP53" s="34"/>
      <c r="EQ53" s="34"/>
      <c r="ER53" s="34"/>
      <c r="ES53" s="34">
        <v>1</v>
      </c>
      <c r="ET53" s="34"/>
      <c r="EU53" s="34"/>
      <c r="EV53" s="34"/>
      <c r="EW53" s="34"/>
      <c r="EX53" s="34"/>
      <c r="EY53" s="34"/>
      <c r="EZ53" s="34"/>
      <c r="FA53" s="34"/>
      <c r="FB53" s="32">
        <f t="shared" si="1"/>
        <v>24</v>
      </c>
      <c r="FC53" s="35" t="s">
        <v>415</v>
      </c>
    </row>
    <row r="54" ht="15" spans="1:159">
      <c r="A54">
        <v>53</v>
      </c>
      <c r="B54" s="27" t="s">
        <v>417</v>
      </c>
      <c r="C54" s="27" t="s">
        <v>418</v>
      </c>
      <c r="D54" s="27" t="s">
        <v>412</v>
      </c>
      <c r="E54" s="28" t="s">
        <v>316</v>
      </c>
      <c r="F54" s="29">
        <v>1</v>
      </c>
      <c r="G54" s="29"/>
      <c r="H54" s="29">
        <v>1</v>
      </c>
      <c r="I54" s="29"/>
      <c r="J54" s="29"/>
      <c r="K54" s="29">
        <v>1</v>
      </c>
      <c r="L54" s="29"/>
      <c r="M54" s="30"/>
      <c r="N54" s="30"/>
      <c r="O54" s="29"/>
      <c r="P54" s="29"/>
      <c r="Q54" s="29"/>
      <c r="R54" s="29">
        <v>1</v>
      </c>
      <c r="S54" s="29"/>
      <c r="T54" s="29"/>
      <c r="U54" s="29">
        <v>1</v>
      </c>
      <c r="V54" s="29"/>
      <c r="W54" s="29"/>
      <c r="X54" s="38">
        <v>1</v>
      </c>
      <c r="Y54" s="2"/>
      <c r="Z54" s="2">
        <v>1</v>
      </c>
      <c r="AA54" s="2">
        <v>1</v>
      </c>
      <c r="AB54" s="2"/>
      <c r="AC54" s="31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32">
        <v>1</v>
      </c>
      <c r="BH54" s="32"/>
      <c r="BI54" s="32"/>
      <c r="BJ54" s="32"/>
      <c r="BK54" s="32"/>
      <c r="BL54" s="32"/>
      <c r="BM54" s="32"/>
      <c r="BN54" s="32"/>
      <c r="BO54" s="32">
        <v>1</v>
      </c>
      <c r="BP54" s="32"/>
      <c r="BQ54" s="32">
        <v>1</v>
      </c>
      <c r="BR54" s="32"/>
      <c r="BS54" s="32"/>
      <c r="BT54" s="32"/>
      <c r="BU54" s="32">
        <v>1</v>
      </c>
      <c r="BV54" s="32">
        <v>1</v>
      </c>
      <c r="BW54" s="32"/>
      <c r="BX54" s="32"/>
      <c r="BY54" s="32"/>
      <c r="BZ54" s="32"/>
      <c r="CA54" s="12">
        <f>IF(ISNA(VLOOKUP(FC54,[7]刘禹骏发起的直播!$F$16:$F$437,2,0)),"",1)</f>
        <v>1</v>
      </c>
      <c r="CB54" s="12" t="str">
        <f>IF(ISNA(VLOOKUP(FC54,[8]日程信息!$A$11:$A$298,2,0)),"",1)</f>
        <v/>
      </c>
      <c r="CC54" s="12">
        <f>IF(ISNA(VLOOKUP(FC54,[9]视频会议通话详单!$A$7:$A$252,2,0)),"",1)</f>
        <v>1</v>
      </c>
      <c r="CD54" s="12" t="str">
        <f>IF(ISNA(VLOOKUP(FC54,[10]视频会议通话详单!$A$7:$A$115,2,0)),"",1)</f>
        <v/>
      </c>
      <c r="CE54" s="12" t="str">
        <f>IF(ISNA(VLOOKUP(FC54,[11]日程信息!$A$11:$A$35,2,0)),"",1)</f>
        <v/>
      </c>
      <c r="CF54" s="12">
        <f>IF(ISNA(VLOOKUP(FC54,[12]创新创业宣讲!$E$17:$E$213,2,0)),"",1)</f>
        <v>1</v>
      </c>
      <c r="CG54" s="12" t="str">
        <f>IF(ISNA(VLOOKUP(FC54,[13]日程信息!$A$11:$A$55,2,0)),"",1)</f>
        <v/>
      </c>
      <c r="CH54" s="12" t="str">
        <f>IF(ISNA(VLOOKUP(FC54,[14]日程信息!$A$11:$A$44,2,0)),"",1)</f>
        <v/>
      </c>
      <c r="CI54" s="12" t="str">
        <f>IF(ISNA(VLOOKUP(FC54,[15]日程信息!$A$11:$A$45,2,0)),"",1)</f>
        <v/>
      </c>
      <c r="CJ54" s="12" t="str">
        <f>IF(ISNA(VLOOKUP(FC54,[16]日程信息!$A$11:$A$45,2,0)),"",1)</f>
        <v/>
      </c>
      <c r="CK54" s="12" t="str">
        <f>IF(ISNA(VLOOKUP(FC54,[17]日程信息!$A$11:$A$37,2,0)),"",1)</f>
        <v/>
      </c>
      <c r="CN54" s="33"/>
      <c r="CO54" s="34"/>
      <c r="CP54" s="34"/>
      <c r="CQ54" s="34"/>
      <c r="CR54" s="34"/>
      <c r="CS54" s="34"/>
      <c r="CT54" s="34"/>
      <c r="CU54" s="34">
        <v>1</v>
      </c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>
        <v>1</v>
      </c>
      <c r="DK54" s="34"/>
      <c r="DL54" s="34"/>
      <c r="DM54" s="34"/>
      <c r="DN54" s="34"/>
      <c r="DO54" s="34">
        <v>1</v>
      </c>
      <c r="DP54" s="34">
        <v>1</v>
      </c>
      <c r="DQ54" s="34"/>
      <c r="DR54" s="34"/>
      <c r="DS54" s="34"/>
      <c r="DT54" s="34"/>
      <c r="DU54" s="34"/>
      <c r="DV54" s="34">
        <v>1</v>
      </c>
      <c r="DW54" s="34"/>
      <c r="DX54" s="34"/>
      <c r="DY54" s="34"/>
      <c r="DZ54" s="34">
        <v>1</v>
      </c>
      <c r="EA54" s="34"/>
      <c r="EB54" s="34">
        <v>1</v>
      </c>
      <c r="EC54" s="34"/>
      <c r="ED54" s="34"/>
      <c r="EE54" s="34"/>
      <c r="EF54" s="34"/>
      <c r="EG54" s="34"/>
      <c r="EH54" s="34"/>
      <c r="EI54" s="34"/>
      <c r="EJ54" s="34"/>
      <c r="EK54" s="34">
        <v>1</v>
      </c>
      <c r="EL54" s="34">
        <v>1</v>
      </c>
      <c r="EM54" s="34"/>
      <c r="EN54" s="34"/>
      <c r="EO54" s="34"/>
      <c r="EP54" s="34"/>
      <c r="EQ54" s="34"/>
      <c r="ER54" s="34"/>
      <c r="ES54" s="34">
        <v>1</v>
      </c>
      <c r="ET54" s="34"/>
      <c r="EU54" s="34"/>
      <c r="EV54" s="34"/>
      <c r="EW54" s="34"/>
      <c r="EX54" s="34"/>
      <c r="EY54" s="34"/>
      <c r="EZ54" s="34"/>
      <c r="FA54" s="34"/>
      <c r="FB54" s="32">
        <f t="shared" si="1"/>
        <v>26</v>
      </c>
      <c r="FC54" s="35" t="s">
        <v>417</v>
      </c>
    </row>
    <row r="55" ht="15" spans="1:159">
      <c r="A55">
        <v>54</v>
      </c>
      <c r="B55" s="27" t="s">
        <v>419</v>
      </c>
      <c r="C55" s="27" t="s">
        <v>420</v>
      </c>
      <c r="D55" s="27" t="s">
        <v>412</v>
      </c>
      <c r="E55" s="28" t="s">
        <v>313</v>
      </c>
      <c r="F55" s="29">
        <v>1</v>
      </c>
      <c r="G55" s="29"/>
      <c r="H55" s="29"/>
      <c r="I55" s="29"/>
      <c r="J55" s="29"/>
      <c r="K55" s="29">
        <v>1</v>
      </c>
      <c r="L55" s="29"/>
      <c r="M55" s="30"/>
      <c r="N55" s="30"/>
      <c r="O55" s="29"/>
      <c r="P55" s="29"/>
      <c r="Q55" s="29"/>
      <c r="R55" s="29">
        <v>1</v>
      </c>
      <c r="S55" s="29"/>
      <c r="T55" s="29"/>
      <c r="U55" s="29"/>
      <c r="V55" s="29"/>
      <c r="W55" s="29"/>
      <c r="X55" s="38">
        <v>1</v>
      </c>
      <c r="Y55" s="2"/>
      <c r="Z55" s="2"/>
      <c r="AA55" s="2"/>
      <c r="AB55" s="2"/>
      <c r="AC55" s="31"/>
      <c r="AD55" s="2"/>
      <c r="AE55" s="2"/>
      <c r="AF55" s="2"/>
      <c r="AG55" s="2"/>
      <c r="AH55" s="2"/>
      <c r="AI55" s="2"/>
      <c r="AJ55" s="2">
        <f>VLOOKUP(FC55,[5]Sheet1!$A$3:$B$40,2,0)</f>
        <v>1</v>
      </c>
      <c r="AK55" s="2"/>
      <c r="AL55" s="2"/>
      <c r="AM55" s="2"/>
      <c r="AN55" s="2"/>
      <c r="AO55" s="2">
        <f>VLOOKUP(FC55,[24]日程信息!$A$11:$B$123,2,0)</f>
        <v>1</v>
      </c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>
        <f>VLOOKUP(FC55,[27]日程信息!$A:$D,4,0)</f>
        <v>1</v>
      </c>
      <c r="BB55" s="2"/>
      <c r="BC55" s="2"/>
      <c r="BD55" s="2">
        <f>VLOOKUP(FC55,[28]日程信息!$A$10:$D$49,4,0)</f>
        <v>1</v>
      </c>
      <c r="BE55" s="2"/>
      <c r="BF55" s="2"/>
      <c r="BG55" s="32"/>
      <c r="BH55" s="32">
        <v>1</v>
      </c>
      <c r="BI55" s="32"/>
      <c r="BJ55" s="32"/>
      <c r="BK55" s="32"/>
      <c r="BL55" s="32"/>
      <c r="BM55" s="32"/>
      <c r="BN55" s="32"/>
      <c r="BO55" s="32"/>
      <c r="BP55" s="32">
        <v>1</v>
      </c>
      <c r="BQ55" s="32"/>
      <c r="BR55" s="32"/>
      <c r="BS55" s="32">
        <v>1</v>
      </c>
      <c r="BT55" s="32"/>
      <c r="BU55" s="32"/>
      <c r="BV55" s="32"/>
      <c r="BW55" s="32"/>
      <c r="BX55" s="32">
        <v>1</v>
      </c>
      <c r="BY55" s="32"/>
      <c r="BZ55" s="32"/>
      <c r="CA55" s="12" t="str">
        <f>IF(ISNA(VLOOKUP(FC55,[7]刘禹骏发起的直播!$F$16:$F$437,2,0)),"",1)</f>
        <v/>
      </c>
      <c r="CB55" s="12" t="str">
        <f>IF(ISNA(VLOOKUP(FC55,[8]日程信息!$A$11:$A$298,2,0)),"",1)</f>
        <v/>
      </c>
      <c r="CC55" s="12" t="str">
        <f>IF(ISNA(VLOOKUP(FC55,[9]视频会议通话详单!$A$7:$A$252,2,0)),"",1)</f>
        <v/>
      </c>
      <c r="CD55" s="12" t="str">
        <f>IF(ISNA(VLOOKUP(FC55,[10]视频会议通话详单!$A$7:$A$115,2,0)),"",1)</f>
        <v/>
      </c>
      <c r="CE55" s="12" t="str">
        <f>IF(ISNA(VLOOKUP(FC55,[11]日程信息!$A$11:$A$35,2,0)),"",1)</f>
        <v/>
      </c>
      <c r="CF55" s="12">
        <f>IF(ISNA(VLOOKUP(FC55,[12]创新创业宣讲!$E$17:$E$213,2,0)),"",1)</f>
        <v>1</v>
      </c>
      <c r="CG55" s="12" t="str">
        <f>IF(ISNA(VLOOKUP(FC55,[13]日程信息!$A$11:$A$55,2,0)),"",1)</f>
        <v/>
      </c>
      <c r="CH55" s="12" t="str">
        <f>IF(ISNA(VLOOKUP(FC55,[14]日程信息!$A$11:$A$44,2,0)),"",1)</f>
        <v/>
      </c>
      <c r="CI55" s="12" t="str">
        <f>IF(ISNA(VLOOKUP(FC55,[15]日程信息!$A$11:$A$45,2,0)),"",1)</f>
        <v/>
      </c>
      <c r="CJ55" s="12" t="str">
        <f>IF(ISNA(VLOOKUP(FC55,[16]日程信息!$A$11:$A$45,2,0)),"",1)</f>
        <v/>
      </c>
      <c r="CK55" s="12" t="str">
        <f>IF(ISNA(VLOOKUP(FC55,[17]日程信息!$A$11:$A$37,2,0)),"",1)</f>
        <v/>
      </c>
      <c r="CN55" s="33"/>
      <c r="CO55" s="34"/>
      <c r="CP55" s="34">
        <v>1</v>
      </c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>
        <v>1</v>
      </c>
      <c r="DK55" s="34"/>
      <c r="DL55" s="34"/>
      <c r="DM55" s="34"/>
      <c r="DN55" s="34"/>
      <c r="DO55" s="34"/>
      <c r="DP55" s="34">
        <v>1</v>
      </c>
      <c r="DQ55" s="34"/>
      <c r="DR55" s="34">
        <v>1</v>
      </c>
      <c r="DS55" s="34"/>
      <c r="DT55" s="34"/>
      <c r="DU55" s="34"/>
      <c r="DV55" s="34">
        <v>1</v>
      </c>
      <c r="DW55" s="34"/>
      <c r="DX55" s="34"/>
      <c r="DY55" s="34">
        <v>1</v>
      </c>
      <c r="DZ55" s="34">
        <v>1</v>
      </c>
      <c r="EA55" s="34"/>
      <c r="EB55" s="34">
        <v>1</v>
      </c>
      <c r="EC55" s="34"/>
      <c r="ED55" s="34"/>
      <c r="EE55" s="34"/>
      <c r="EF55" s="34"/>
      <c r="EG55" s="34"/>
      <c r="EH55" s="34"/>
      <c r="EI55" s="34">
        <v>1</v>
      </c>
      <c r="EJ55" s="34"/>
      <c r="EK55" s="34">
        <v>1</v>
      </c>
      <c r="EL55" s="34">
        <v>1</v>
      </c>
      <c r="EM55" s="34"/>
      <c r="EN55" s="34"/>
      <c r="EO55" s="34"/>
      <c r="EP55" s="34"/>
      <c r="EQ55" s="34"/>
      <c r="ER55" s="34"/>
      <c r="ES55" s="34">
        <v>1</v>
      </c>
      <c r="ET55" s="34"/>
      <c r="EU55" s="34"/>
      <c r="EV55" s="34"/>
      <c r="EW55" s="34"/>
      <c r="EX55" s="34"/>
      <c r="EY55" s="34"/>
      <c r="EZ55" s="34"/>
      <c r="FA55" s="34"/>
      <c r="FB55" s="32">
        <f t="shared" si="1"/>
        <v>25</v>
      </c>
      <c r="FC55" s="35" t="s">
        <v>419</v>
      </c>
    </row>
    <row r="56" ht="15" spans="1:159">
      <c r="A56">
        <v>55</v>
      </c>
      <c r="B56" s="27" t="s">
        <v>421</v>
      </c>
      <c r="C56" s="27" t="s">
        <v>422</v>
      </c>
      <c r="D56" s="27" t="s">
        <v>412</v>
      </c>
      <c r="E56" s="28" t="s">
        <v>316</v>
      </c>
      <c r="F56" s="29">
        <v>0</v>
      </c>
      <c r="G56" s="29"/>
      <c r="H56" s="29"/>
      <c r="I56" s="29"/>
      <c r="J56" s="29">
        <v>1</v>
      </c>
      <c r="K56" s="29"/>
      <c r="L56" s="29"/>
      <c r="M56" s="30"/>
      <c r="N56" s="30"/>
      <c r="O56" s="29"/>
      <c r="P56" s="29"/>
      <c r="Q56" s="29"/>
      <c r="R56" s="29"/>
      <c r="S56" s="29"/>
      <c r="T56" s="29"/>
      <c r="U56" s="29"/>
      <c r="V56" s="29"/>
      <c r="W56" s="29"/>
      <c r="X56" s="38"/>
      <c r="Y56" s="2"/>
      <c r="Z56" s="2"/>
      <c r="AA56" s="2">
        <v>1</v>
      </c>
      <c r="AB56" s="2"/>
      <c r="AC56" s="31"/>
      <c r="AD56" s="2"/>
      <c r="AE56" s="2"/>
      <c r="AF56" s="2"/>
      <c r="AG56" s="2"/>
      <c r="AH56" s="2"/>
      <c r="AI56" s="2"/>
      <c r="AJ56" s="2">
        <f>VLOOKUP(FC56,[5]Sheet1!$A$3:$B$40,2,0)</f>
        <v>1</v>
      </c>
      <c r="AK56" s="2"/>
      <c r="AL56" s="2"/>
      <c r="AM56" s="2">
        <f>VLOOKUP(FC56,[23]日程信息!$A$37:$B$405,2,0)</f>
        <v>1</v>
      </c>
      <c r="AN56" s="2"/>
      <c r="AO56" s="2"/>
      <c r="AP56" s="2"/>
      <c r="AQ56" s="2"/>
      <c r="AR56" s="2">
        <f>VLOOKUP(FC56,[19]日程信息!$A$11:$B$70,2,0)</f>
        <v>1</v>
      </c>
      <c r="AS56" s="2"/>
      <c r="AT56" s="2"/>
      <c r="AU56" s="2"/>
      <c r="AV56" s="2"/>
      <c r="AW56" s="2"/>
      <c r="AX56" s="2"/>
      <c r="AY56" s="2">
        <f>VLOOKUP(FC56,[18]参会明细!$A:$B,2,0)</f>
        <v>1</v>
      </c>
      <c r="AZ56" s="2"/>
      <c r="BA56" s="2"/>
      <c r="BB56" s="2"/>
      <c r="BC56" s="2"/>
      <c r="BD56" s="2">
        <f>VLOOKUP(FC56,[28]日程信息!$A$10:$D$49,4,0)</f>
        <v>1</v>
      </c>
      <c r="BE56" s="2"/>
      <c r="BF56" s="2"/>
      <c r="BG56" s="32"/>
      <c r="BH56" s="32">
        <v>1</v>
      </c>
      <c r="BI56" s="32"/>
      <c r="BJ56" s="32"/>
      <c r="BK56" s="32"/>
      <c r="BL56" s="32"/>
      <c r="BM56" s="32"/>
      <c r="BN56" s="32"/>
      <c r="BO56" s="32"/>
      <c r="BP56" s="32">
        <v>1</v>
      </c>
      <c r="BQ56" s="32"/>
      <c r="BR56" s="32"/>
      <c r="BS56" s="32">
        <v>1</v>
      </c>
      <c r="BT56" s="32"/>
      <c r="BU56" s="32">
        <v>1</v>
      </c>
      <c r="BV56" s="32"/>
      <c r="BW56" s="32"/>
      <c r="BX56" s="32"/>
      <c r="BY56" s="32"/>
      <c r="BZ56" s="32">
        <v>1</v>
      </c>
      <c r="CA56" s="12" t="str">
        <f>IF(ISNA(VLOOKUP(FC56,[7]刘禹骏发起的直播!$F$16:$F$437,2,0)),"",1)</f>
        <v/>
      </c>
      <c r="CB56" s="12" t="str">
        <f>IF(ISNA(VLOOKUP(FC56,[8]日程信息!$A$11:$A$298,2,0)),"",1)</f>
        <v/>
      </c>
      <c r="CC56" s="12" t="str">
        <f>IF(ISNA(VLOOKUP(FC56,[9]视频会议通话详单!$A$7:$A$252,2,0)),"",1)</f>
        <v/>
      </c>
      <c r="CD56" s="12" t="str">
        <f>IF(ISNA(VLOOKUP(FC56,[10]视频会议通话详单!$A$7:$A$115,2,0)),"",1)</f>
        <v/>
      </c>
      <c r="CE56" s="12" t="str">
        <f>IF(ISNA(VLOOKUP(FC56,[11]日程信息!$A$11:$A$35,2,0)),"",1)</f>
        <v/>
      </c>
      <c r="CF56" s="12">
        <f>IF(ISNA(VLOOKUP(FC56,[12]创新创业宣讲!$E$17:$E$213,2,0)),"",1)</f>
        <v>1</v>
      </c>
      <c r="CG56" s="12" t="str">
        <f>IF(ISNA(VLOOKUP(FC56,[13]日程信息!$A$11:$A$55,2,0)),"",1)</f>
        <v/>
      </c>
      <c r="CH56" s="12" t="str">
        <f>IF(ISNA(VLOOKUP(FC56,[14]日程信息!$A$11:$A$44,2,0)),"",1)</f>
        <v/>
      </c>
      <c r="CI56" s="12" t="str">
        <f>IF(ISNA(VLOOKUP(FC56,[15]日程信息!$A$11:$A$45,2,0)),"",1)</f>
        <v/>
      </c>
      <c r="CJ56" s="12" t="str">
        <f>IF(ISNA(VLOOKUP(FC56,[16]日程信息!$A$11:$A$45,2,0)),"",1)</f>
        <v/>
      </c>
      <c r="CK56" s="12" t="str">
        <f>IF(ISNA(VLOOKUP(FC56,[17]日程信息!$A$11:$A$37,2,0)),"",1)</f>
        <v/>
      </c>
      <c r="CN56" s="33"/>
      <c r="CO56" s="34"/>
      <c r="CP56" s="34">
        <v>1</v>
      </c>
      <c r="CQ56" s="34"/>
      <c r="CR56" s="34"/>
      <c r="CS56" s="34"/>
      <c r="CT56" s="34"/>
      <c r="CU56" s="34"/>
      <c r="CV56" s="34"/>
      <c r="CW56" s="34"/>
      <c r="CX56" s="34"/>
      <c r="CY56" s="34">
        <v>1</v>
      </c>
      <c r="CZ56" s="34"/>
      <c r="DA56" s="34"/>
      <c r="DB56" s="34"/>
      <c r="DC56" s="34"/>
      <c r="DD56" s="34">
        <v>1</v>
      </c>
      <c r="DE56" s="34"/>
      <c r="DF56" s="34"/>
      <c r="DG56" s="34"/>
      <c r="DH56" s="34"/>
      <c r="DI56" s="34"/>
      <c r="DJ56" s="34">
        <v>1</v>
      </c>
      <c r="DK56" s="34"/>
      <c r="DL56" s="34"/>
      <c r="DM56" s="34">
        <v>1</v>
      </c>
      <c r="DN56" s="34"/>
      <c r="DO56" s="34"/>
      <c r="DP56" s="34">
        <v>1</v>
      </c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>
        <v>1</v>
      </c>
      <c r="EH56" s="34"/>
      <c r="EI56" s="34"/>
      <c r="EJ56" s="34"/>
      <c r="EK56" s="34">
        <v>1</v>
      </c>
      <c r="EL56" s="34">
        <v>1</v>
      </c>
      <c r="EM56" s="34"/>
      <c r="EN56" s="34"/>
      <c r="EO56" s="34"/>
      <c r="EP56" s="34"/>
      <c r="EQ56" s="34"/>
      <c r="ER56" s="34"/>
      <c r="ES56" s="34">
        <v>1</v>
      </c>
      <c r="ET56" s="34"/>
      <c r="EU56" s="34"/>
      <c r="EV56" s="34"/>
      <c r="EW56" s="34"/>
      <c r="EX56" s="34"/>
      <c r="EY56" s="34"/>
      <c r="EZ56" s="34"/>
      <c r="FA56" s="34"/>
      <c r="FB56" s="32">
        <f t="shared" si="1"/>
        <v>23</v>
      </c>
      <c r="FC56" s="35" t="s">
        <v>421</v>
      </c>
    </row>
    <row r="57" ht="15" spans="1:159">
      <c r="A57">
        <v>56</v>
      </c>
      <c r="B57" s="27" t="s">
        <v>423</v>
      </c>
      <c r="C57" s="27" t="s">
        <v>424</v>
      </c>
      <c r="D57" s="27" t="s">
        <v>412</v>
      </c>
      <c r="E57" s="28" t="s">
        <v>313</v>
      </c>
      <c r="F57" s="29">
        <v>0</v>
      </c>
      <c r="G57" s="29"/>
      <c r="H57" s="29"/>
      <c r="I57" s="29"/>
      <c r="J57" s="29"/>
      <c r="K57" s="29"/>
      <c r="L57" s="29"/>
      <c r="M57" s="30"/>
      <c r="N57" s="30"/>
      <c r="O57" s="29"/>
      <c r="P57" s="29"/>
      <c r="Q57" s="29"/>
      <c r="R57" s="29"/>
      <c r="S57" s="29"/>
      <c r="T57" s="29"/>
      <c r="U57" s="29"/>
      <c r="V57" s="29"/>
      <c r="W57" s="29"/>
      <c r="X57" s="38">
        <v>1</v>
      </c>
      <c r="Y57" s="2"/>
      <c r="Z57" s="2"/>
      <c r="AA57" s="2"/>
      <c r="AB57" s="2">
        <v>2</v>
      </c>
      <c r="AC57" s="31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>
        <v>1</v>
      </c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32"/>
      <c r="BH57" s="32"/>
      <c r="BI57" s="32"/>
      <c r="BJ57" s="32"/>
      <c r="BK57" s="32"/>
      <c r="BL57" s="32"/>
      <c r="BM57" s="32"/>
      <c r="BN57" s="32"/>
      <c r="BO57" s="32">
        <v>1</v>
      </c>
      <c r="BP57" s="32"/>
      <c r="BQ57" s="32"/>
      <c r="BR57" s="32"/>
      <c r="BS57" s="32"/>
      <c r="BT57" s="32"/>
      <c r="BU57" s="32"/>
      <c r="BV57" s="32"/>
      <c r="BW57" s="32"/>
      <c r="BX57" s="32">
        <v>1</v>
      </c>
      <c r="BY57" s="32"/>
      <c r="BZ57" s="32"/>
      <c r="CA57" s="12" t="str">
        <f>IF(ISNA(VLOOKUP(FC57,[7]刘禹骏发起的直播!$F$16:$F$437,2,0)),"",1)</f>
        <v/>
      </c>
      <c r="CB57" s="12" t="str">
        <f>IF(ISNA(VLOOKUP(FC57,[8]日程信息!$A$11:$A$298,2,0)),"",1)</f>
        <v/>
      </c>
      <c r="CC57" s="12">
        <f>IF(ISNA(VLOOKUP(FC57,[9]视频会议通话详单!$A$7:$A$252,2,0)),"",1)</f>
        <v>1</v>
      </c>
      <c r="CD57" s="12" t="str">
        <f>IF(ISNA(VLOOKUP(FC57,[10]视频会议通话详单!$A$7:$A$115,2,0)),"",1)</f>
        <v/>
      </c>
      <c r="CE57" s="12" t="str">
        <f>IF(ISNA(VLOOKUP(FC57,[11]日程信息!$A$11:$A$35,2,0)),"",1)</f>
        <v/>
      </c>
      <c r="CF57" s="12">
        <f>IF(ISNA(VLOOKUP(FC57,[12]创新创业宣讲!$E$17:$E$213,2,0)),"",1)</f>
        <v>1</v>
      </c>
      <c r="CG57" s="12" t="str">
        <f>IF(ISNA(VLOOKUP(FC57,[13]日程信息!$A$11:$A$55,2,0)),"",1)</f>
        <v/>
      </c>
      <c r="CH57" s="12" t="str">
        <f>IF(ISNA(VLOOKUP(FC57,[14]日程信息!$A$11:$A$44,2,0)),"",1)</f>
        <v/>
      </c>
      <c r="CI57" s="12" t="str">
        <f>IF(ISNA(VLOOKUP(FC57,[15]日程信息!$A$11:$A$45,2,0)),"",1)</f>
        <v/>
      </c>
      <c r="CJ57" s="12" t="str">
        <f>IF(ISNA(VLOOKUP(FC57,[16]日程信息!$A$11:$A$45,2,0)),"",1)</f>
        <v/>
      </c>
      <c r="CK57" s="12">
        <f>IF(ISNA(VLOOKUP(FC57,[17]日程信息!$A$11:$A$37,2,0)),"",1)</f>
        <v>1</v>
      </c>
      <c r="CM57">
        <v>1</v>
      </c>
      <c r="CN57" s="33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>
        <v>1</v>
      </c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>
        <v>1</v>
      </c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>
        <v>1</v>
      </c>
      <c r="ET57" s="34"/>
      <c r="EU57" s="34"/>
      <c r="EV57" s="34"/>
      <c r="EW57" s="34"/>
      <c r="EX57" s="34"/>
      <c r="EY57" s="34"/>
      <c r="EZ57" s="34">
        <v>2</v>
      </c>
      <c r="FA57" s="34"/>
      <c r="FB57" s="32">
        <f t="shared" si="1"/>
        <v>15</v>
      </c>
      <c r="FC57" s="35" t="s">
        <v>423</v>
      </c>
    </row>
    <row r="58" ht="15" spans="1:159">
      <c r="A58">
        <v>57</v>
      </c>
      <c r="B58" s="27" t="s">
        <v>425</v>
      </c>
      <c r="C58" s="27" t="s">
        <v>426</v>
      </c>
      <c r="D58" s="27" t="s">
        <v>412</v>
      </c>
      <c r="E58" s="28" t="s">
        <v>316</v>
      </c>
      <c r="F58" s="29">
        <v>0</v>
      </c>
      <c r="G58" s="29"/>
      <c r="H58" s="29"/>
      <c r="I58" s="29"/>
      <c r="J58" s="29"/>
      <c r="K58" s="29">
        <v>1</v>
      </c>
      <c r="L58" s="29"/>
      <c r="M58" s="30"/>
      <c r="N58" s="30"/>
      <c r="O58" s="29"/>
      <c r="P58" s="29"/>
      <c r="Q58" s="29"/>
      <c r="R58" s="29"/>
      <c r="S58" s="29"/>
      <c r="T58" s="29"/>
      <c r="U58" s="29"/>
      <c r="V58" s="29"/>
      <c r="W58" s="29"/>
      <c r="X58" s="38"/>
      <c r="Y58" s="2"/>
      <c r="Z58" s="2"/>
      <c r="AA58" s="2"/>
      <c r="AB58" s="2"/>
      <c r="AC58" s="31"/>
      <c r="AD58" s="2"/>
      <c r="AE58" s="2"/>
      <c r="AF58" s="2"/>
      <c r="AG58" s="2"/>
      <c r="AH58" s="2"/>
      <c r="AI58" s="2"/>
      <c r="AJ58" s="2">
        <f>VLOOKUP(FC58,[5]Sheet1!$A$3:$B$40,2,0)</f>
        <v>1</v>
      </c>
      <c r="AK58" s="2"/>
      <c r="AL58" s="2"/>
      <c r="AM58" s="2"/>
      <c r="AN58" s="2">
        <v>1</v>
      </c>
      <c r="AO58" s="2"/>
      <c r="AP58" s="2"/>
      <c r="AQ58" s="2"/>
      <c r="AR58" s="2"/>
      <c r="AS58" s="2"/>
      <c r="AT58" s="2">
        <v>1</v>
      </c>
      <c r="AU58" s="2"/>
      <c r="AV58" s="2"/>
      <c r="AW58" s="2"/>
      <c r="AX58" s="2"/>
      <c r="AY58" s="2">
        <f>VLOOKUP(FC58,[18]参会明细!$A:$B,2,0)</f>
        <v>1</v>
      </c>
      <c r="AZ58" s="2"/>
      <c r="BA58" s="2"/>
      <c r="BB58" s="2"/>
      <c r="BC58" s="2"/>
      <c r="BD58" s="2">
        <f>VLOOKUP(FC58,[28]日程信息!$A$10:$D$49,4,0)</f>
        <v>1</v>
      </c>
      <c r="BE58" s="2"/>
      <c r="BF58" s="2"/>
      <c r="BG58" s="32"/>
      <c r="BH58" s="32"/>
      <c r="BI58" s="32">
        <v>1</v>
      </c>
      <c r="BJ58" s="32"/>
      <c r="BK58" s="32">
        <v>2</v>
      </c>
      <c r="BL58" s="32"/>
      <c r="BM58" s="32"/>
      <c r="BN58" s="32"/>
      <c r="BO58" s="32">
        <v>1</v>
      </c>
      <c r="BP58" s="32">
        <v>1</v>
      </c>
      <c r="BQ58" s="32"/>
      <c r="BR58" s="32"/>
      <c r="BS58" s="32"/>
      <c r="BT58" s="32"/>
      <c r="BU58" s="32"/>
      <c r="BV58" s="32"/>
      <c r="BW58" s="32">
        <v>1</v>
      </c>
      <c r="BX58" s="32"/>
      <c r="BY58" s="32"/>
      <c r="BZ58" s="32"/>
      <c r="CA58" s="12">
        <f>IF(ISNA(VLOOKUP(FC58,[7]刘禹骏发起的直播!$F$16:$F$437,2,0)),"",1)</f>
        <v>1</v>
      </c>
      <c r="CB58" s="12" t="str">
        <f>IF(ISNA(VLOOKUP(FC58,[8]日程信息!$A$11:$A$298,2,0)),"",1)</f>
        <v/>
      </c>
      <c r="CC58" s="12">
        <f>IF(ISNA(VLOOKUP(FC58,[9]视频会议通话详单!$A$7:$A$252,2,0)),"",1)</f>
        <v>1</v>
      </c>
      <c r="CD58" s="12" t="str">
        <f>IF(ISNA(VLOOKUP(FC58,[10]视频会议通话详单!$A$7:$A$115,2,0)),"",1)</f>
        <v/>
      </c>
      <c r="CE58" s="12" t="str">
        <f>IF(ISNA(VLOOKUP(FC58,[11]日程信息!$A$11:$A$35,2,0)),"",1)</f>
        <v/>
      </c>
      <c r="CF58" s="12">
        <f>IF(ISNA(VLOOKUP(FC58,[12]创新创业宣讲!$E$17:$E$213,2,0)),"",1)</f>
        <v>1</v>
      </c>
      <c r="CG58" s="12" t="str">
        <f>IF(ISNA(VLOOKUP(FC58,[13]日程信息!$A$11:$A$55,2,0)),"",1)</f>
        <v/>
      </c>
      <c r="CH58" s="12" t="str">
        <f>IF(ISNA(VLOOKUP(FC58,[14]日程信息!$A$11:$A$44,2,0)),"",1)</f>
        <v/>
      </c>
      <c r="CI58" s="12" t="str">
        <f>IF(ISNA(VLOOKUP(FC58,[15]日程信息!$A$11:$A$45,2,0)),"",1)</f>
        <v/>
      </c>
      <c r="CJ58" s="12" t="str">
        <f>IF(ISNA(VLOOKUP(FC58,[16]日程信息!$A$11:$A$45,2,0)),"",1)</f>
        <v/>
      </c>
      <c r="CK58" s="12" t="str">
        <f>IF(ISNA(VLOOKUP(FC58,[17]日程信息!$A$11:$A$37,2,0)),"",1)</f>
        <v/>
      </c>
      <c r="CN58" s="33"/>
      <c r="CO58" s="34"/>
      <c r="CP58" s="34"/>
      <c r="CQ58" s="34"/>
      <c r="CR58" s="34"/>
      <c r="CS58" s="34"/>
      <c r="CT58" s="34"/>
      <c r="CU58" s="34"/>
      <c r="CV58" s="34"/>
      <c r="CW58" s="34">
        <v>1</v>
      </c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>
        <v>1</v>
      </c>
      <c r="DK58" s="34"/>
      <c r="DL58" s="34">
        <f>VLOOKUP(FC58,[20]日程信息!$A$11:$B$60,2,FALSE)</f>
        <v>1</v>
      </c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>
        <v>1</v>
      </c>
      <c r="EL58" s="34">
        <v>1</v>
      </c>
      <c r="EM58" s="34"/>
      <c r="EN58" s="34"/>
      <c r="EO58" s="34"/>
      <c r="EP58" s="34"/>
      <c r="EQ58" s="34">
        <v>1</v>
      </c>
      <c r="ER58" s="34"/>
      <c r="ES58" s="34">
        <v>1</v>
      </c>
      <c r="ET58" s="34"/>
      <c r="EU58" s="34"/>
      <c r="EV58" s="34"/>
      <c r="EW58" s="34">
        <v>1</v>
      </c>
      <c r="EX58" s="34"/>
      <c r="EY58" s="34"/>
      <c r="EZ58" s="34"/>
      <c r="FA58" s="34"/>
      <c r="FB58" s="32">
        <f t="shared" si="1"/>
        <v>23</v>
      </c>
      <c r="FC58" s="35" t="s">
        <v>425</v>
      </c>
    </row>
    <row r="59" ht="15" spans="1:159">
      <c r="A59">
        <v>58</v>
      </c>
      <c r="B59" s="27" t="s">
        <v>427</v>
      </c>
      <c r="C59" s="27" t="s">
        <v>428</v>
      </c>
      <c r="D59" s="27" t="s">
        <v>412</v>
      </c>
      <c r="E59" s="28" t="s">
        <v>313</v>
      </c>
      <c r="F59" s="29">
        <v>0</v>
      </c>
      <c r="G59" s="29"/>
      <c r="H59" s="29"/>
      <c r="I59" s="29"/>
      <c r="J59" s="29"/>
      <c r="K59" s="29">
        <v>1</v>
      </c>
      <c r="L59" s="29"/>
      <c r="M59" s="30"/>
      <c r="N59" s="30"/>
      <c r="O59" s="29"/>
      <c r="P59" s="29"/>
      <c r="Q59" s="29"/>
      <c r="R59" s="29"/>
      <c r="S59" s="29"/>
      <c r="T59" s="29">
        <v>1</v>
      </c>
      <c r="U59" s="29"/>
      <c r="V59" s="29"/>
      <c r="W59" s="29"/>
      <c r="X59" s="38"/>
      <c r="Y59" s="2"/>
      <c r="Z59" s="2"/>
      <c r="AA59" s="2"/>
      <c r="AB59" s="2"/>
      <c r="AC59" s="31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>
        <f>VLOOKUP(FC59,[29]Sheet1!$B:$C,2,0)</f>
        <v>1</v>
      </c>
      <c r="BF59" s="2">
        <v>1</v>
      </c>
      <c r="BG59" s="32"/>
      <c r="BH59" s="32"/>
      <c r="BI59" s="32"/>
      <c r="BJ59" s="32"/>
      <c r="BK59" s="32"/>
      <c r="BL59" s="32"/>
      <c r="BM59" s="32"/>
      <c r="BN59" s="32"/>
      <c r="BO59" s="32"/>
      <c r="BP59" s="32">
        <v>1</v>
      </c>
      <c r="BQ59" s="32"/>
      <c r="BR59" s="32">
        <v>1</v>
      </c>
      <c r="BS59" s="32"/>
      <c r="BT59" s="32"/>
      <c r="BU59" s="32"/>
      <c r="BV59" s="32"/>
      <c r="BW59" s="32">
        <v>1</v>
      </c>
      <c r="BX59" s="32"/>
      <c r="BY59" s="32"/>
      <c r="BZ59" s="32"/>
      <c r="CA59" s="12" t="str">
        <f>IF(ISNA(VLOOKUP(FC59,[7]刘禹骏发起的直播!$F$16:$F$437,2,0)),"",1)</f>
        <v/>
      </c>
      <c r="CB59" s="12" t="str">
        <f>IF(ISNA(VLOOKUP(FC59,[8]日程信息!$A$11:$A$298,2,0)),"",1)</f>
        <v/>
      </c>
      <c r="CC59" s="12" t="str">
        <f>IF(ISNA(VLOOKUP(FC59,[9]视频会议通话详单!$A$7:$A$252,2,0)),"",1)</f>
        <v/>
      </c>
      <c r="CD59" s="12" t="str">
        <f>IF(ISNA(VLOOKUP(FC59,[10]视频会议通话详单!$A$7:$A$115,2,0)),"",1)</f>
        <v/>
      </c>
      <c r="CE59" s="12" t="str">
        <f>IF(ISNA(VLOOKUP(FC59,[11]日程信息!$A$11:$A$35,2,0)),"",1)</f>
        <v/>
      </c>
      <c r="CF59" s="12" t="str">
        <f>IF(ISNA(VLOOKUP(FC59,[12]创新创业宣讲!$E$17:$E$213,2,0)),"",1)</f>
        <v/>
      </c>
      <c r="CG59" s="12" t="str">
        <f>IF(ISNA(VLOOKUP(FC59,[13]日程信息!$A$11:$A$55,2,0)),"",1)</f>
        <v/>
      </c>
      <c r="CH59" s="12" t="str">
        <f>IF(ISNA(VLOOKUP(FC59,[14]日程信息!$A$11:$A$44,2,0)),"",1)</f>
        <v/>
      </c>
      <c r="CI59" s="12" t="str">
        <f>IF(ISNA(VLOOKUP(FC59,[15]日程信息!$A$11:$A$45,2,0)),"",1)</f>
        <v/>
      </c>
      <c r="CJ59" s="12" t="str">
        <f>IF(ISNA(VLOOKUP(FC59,[16]日程信息!$A$11:$A$45,2,0)),"",1)</f>
        <v/>
      </c>
      <c r="CK59" s="12" t="str">
        <f>IF(ISNA(VLOOKUP(FC59,[17]日程信息!$A$11:$A$37,2,0)),"",1)</f>
        <v/>
      </c>
      <c r="CN59" s="33"/>
      <c r="CO59" s="34"/>
      <c r="CP59" s="34">
        <v>1</v>
      </c>
      <c r="CQ59" s="34"/>
      <c r="CR59" s="34"/>
      <c r="CS59" s="34"/>
      <c r="CT59" s="34"/>
      <c r="CU59" s="34"/>
      <c r="CV59" s="34"/>
      <c r="CW59" s="34">
        <v>1</v>
      </c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>
        <v>1</v>
      </c>
      <c r="DI59" s="34"/>
      <c r="DJ59" s="34"/>
      <c r="DK59" s="34"/>
      <c r="DL59" s="34"/>
      <c r="DM59" s="34">
        <v>1</v>
      </c>
      <c r="DN59" s="34"/>
      <c r="DO59" s="34"/>
      <c r="DP59" s="34">
        <v>1</v>
      </c>
      <c r="DQ59" s="34">
        <v>1</v>
      </c>
      <c r="DR59" s="34"/>
      <c r="DS59" s="34"/>
      <c r="DT59" s="34"/>
      <c r="DU59" s="34">
        <v>1</v>
      </c>
      <c r="DV59" s="34">
        <v>1</v>
      </c>
      <c r="DW59" s="34"/>
      <c r="DX59" s="34"/>
      <c r="DY59" s="34">
        <v>1</v>
      </c>
      <c r="DZ59" s="34">
        <v>1</v>
      </c>
      <c r="EA59" s="34"/>
      <c r="EB59" s="34"/>
      <c r="EC59" s="34"/>
      <c r="ED59" s="34"/>
      <c r="EE59" s="34"/>
      <c r="EF59" s="34"/>
      <c r="EG59" s="34">
        <v>1</v>
      </c>
      <c r="EH59" s="34"/>
      <c r="EI59" s="34"/>
      <c r="EJ59" s="34"/>
      <c r="EK59" s="34">
        <v>1</v>
      </c>
      <c r="EL59" s="34">
        <v>1</v>
      </c>
      <c r="EM59" s="34"/>
      <c r="EN59" s="34"/>
      <c r="EO59" s="34"/>
      <c r="EP59" s="34"/>
      <c r="EQ59" s="34"/>
      <c r="ER59" s="34"/>
      <c r="ES59" s="34">
        <v>1</v>
      </c>
      <c r="ET59" s="34"/>
      <c r="EU59" s="34"/>
      <c r="EV59" s="34">
        <v>1</v>
      </c>
      <c r="EW59" s="34"/>
      <c r="EX59" s="34"/>
      <c r="EY59" s="34"/>
      <c r="EZ59" s="34"/>
      <c r="FA59" s="34"/>
      <c r="FB59" s="32">
        <f t="shared" si="1"/>
        <v>22</v>
      </c>
      <c r="FC59" s="35" t="s">
        <v>427</v>
      </c>
    </row>
    <row r="60" ht="15" spans="1:159">
      <c r="A60">
        <v>59</v>
      </c>
      <c r="B60" s="27" t="s">
        <v>429</v>
      </c>
      <c r="C60" s="27" t="s">
        <v>430</v>
      </c>
      <c r="D60" s="27" t="s">
        <v>412</v>
      </c>
      <c r="E60" s="28" t="s">
        <v>316</v>
      </c>
      <c r="F60" s="29">
        <v>0</v>
      </c>
      <c r="G60" s="29"/>
      <c r="H60" s="29"/>
      <c r="I60" s="29"/>
      <c r="J60" s="29"/>
      <c r="K60" s="29"/>
      <c r="L60" s="29"/>
      <c r="M60" s="30"/>
      <c r="N60" s="30"/>
      <c r="O60" s="29"/>
      <c r="P60" s="29"/>
      <c r="Q60" s="29"/>
      <c r="R60" s="29"/>
      <c r="S60" s="29"/>
      <c r="T60" s="29"/>
      <c r="U60" s="29"/>
      <c r="V60" s="29"/>
      <c r="W60" s="29"/>
      <c r="X60" s="38">
        <v>1</v>
      </c>
      <c r="Y60" s="2"/>
      <c r="Z60" s="2"/>
      <c r="AA60" s="2"/>
      <c r="AB60" s="2"/>
      <c r="AC60" s="31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>
        <f>VLOOKUP(FC60,[28]日程信息!$A$10:$D$49,4,0)</f>
        <v>1</v>
      </c>
      <c r="BE60" s="2"/>
      <c r="BF60" s="2"/>
      <c r="BG60" s="32">
        <v>1</v>
      </c>
      <c r="BH60" s="32"/>
      <c r="BI60" s="32"/>
      <c r="BJ60" s="32"/>
      <c r="BK60" s="32"/>
      <c r="BL60" s="32"/>
      <c r="BM60" s="32"/>
      <c r="BN60" s="32"/>
      <c r="BO60" s="32">
        <v>1</v>
      </c>
      <c r="BP60" s="32">
        <v>1</v>
      </c>
      <c r="BQ60" s="32">
        <v>1</v>
      </c>
      <c r="BR60" s="32"/>
      <c r="BS60" s="32"/>
      <c r="BT60" s="32"/>
      <c r="BU60" s="32"/>
      <c r="BV60" s="32"/>
      <c r="BW60" s="32"/>
      <c r="BX60" s="32"/>
      <c r="BY60" s="32"/>
      <c r="BZ60" s="32">
        <v>1</v>
      </c>
      <c r="CA60" s="12" t="str">
        <f>IF(ISNA(VLOOKUP(FC60,[7]刘禹骏发起的直播!$F$16:$F$437,2,0)),"",1)</f>
        <v/>
      </c>
      <c r="CB60" s="12" t="str">
        <f>IF(ISNA(VLOOKUP(FC60,[8]日程信息!$A$11:$A$298,2,0)),"",1)</f>
        <v/>
      </c>
      <c r="CC60" s="12">
        <f>IF(ISNA(VLOOKUP(FC60,[9]视频会议通话详单!$A$7:$A$252,2,0)),"",1)</f>
        <v>1</v>
      </c>
      <c r="CD60" s="12" t="str">
        <f>IF(ISNA(VLOOKUP(FC60,[10]视频会议通话详单!$A$7:$A$115,2,0)),"",1)</f>
        <v/>
      </c>
      <c r="CE60" s="12" t="str">
        <f>IF(ISNA(VLOOKUP(FC60,[11]日程信息!$A$11:$A$35,2,0)),"",1)</f>
        <v/>
      </c>
      <c r="CF60" s="12">
        <f>IF(ISNA(VLOOKUP(FC60,[12]创新创业宣讲!$E$17:$E$213,2,0)),"",1)</f>
        <v>1</v>
      </c>
      <c r="CG60" s="12" t="str">
        <f>IF(ISNA(VLOOKUP(FC60,[13]日程信息!$A$11:$A$55,2,0)),"",1)</f>
        <v/>
      </c>
      <c r="CH60" s="12" t="str">
        <f>IF(ISNA(VLOOKUP(FC60,[14]日程信息!$A$11:$A$44,2,0)),"",1)</f>
        <v/>
      </c>
      <c r="CI60" s="12" t="str">
        <f>IF(ISNA(VLOOKUP(FC60,[15]日程信息!$A$11:$A$45,2,0)),"",1)</f>
        <v/>
      </c>
      <c r="CJ60" s="12" t="str">
        <f>IF(ISNA(VLOOKUP(FC60,[16]日程信息!$A$11:$A$45,2,0)),"",1)</f>
        <v/>
      </c>
      <c r="CK60" s="12" t="str">
        <f>IF(ISNA(VLOOKUP(FC60,[17]日程信息!$A$11:$A$37,2,0)),"",1)</f>
        <v/>
      </c>
      <c r="CN60" s="33"/>
      <c r="CO60" s="34"/>
      <c r="CP60" s="34">
        <v>1</v>
      </c>
      <c r="CQ60" s="34"/>
      <c r="CR60" s="34"/>
      <c r="CS60" s="34"/>
      <c r="CT60" s="34"/>
      <c r="CU60" s="34"/>
      <c r="CV60" s="34"/>
      <c r="CW60" s="34"/>
      <c r="CX60" s="34"/>
      <c r="CY60" s="34">
        <v>1</v>
      </c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>
        <v>1</v>
      </c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>
        <v>1</v>
      </c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>
        <v>1</v>
      </c>
      <c r="EH60" s="34"/>
      <c r="EI60" s="34"/>
      <c r="EJ60" s="34"/>
      <c r="EK60" s="34">
        <v>1</v>
      </c>
      <c r="EL60" s="34">
        <v>1</v>
      </c>
      <c r="EM60" s="34"/>
      <c r="EN60" s="34"/>
      <c r="EO60" s="34"/>
      <c r="EP60" s="34">
        <v>1</v>
      </c>
      <c r="EQ60" s="34"/>
      <c r="ER60" s="34"/>
      <c r="ES60" s="34">
        <v>1</v>
      </c>
      <c r="ET60" s="34"/>
      <c r="EU60" s="34">
        <v>1</v>
      </c>
      <c r="EV60" s="34"/>
      <c r="EW60" s="34"/>
      <c r="EX60" s="34"/>
      <c r="EY60" s="34"/>
      <c r="EZ60" s="34">
        <v>2</v>
      </c>
      <c r="FA60" s="34"/>
      <c r="FB60" s="32">
        <f t="shared" si="1"/>
        <v>21</v>
      </c>
      <c r="FC60" s="35" t="s">
        <v>429</v>
      </c>
    </row>
    <row r="61" ht="15" spans="1:159">
      <c r="A61">
        <v>60</v>
      </c>
      <c r="B61" s="27" t="s">
        <v>431</v>
      </c>
      <c r="C61" s="27" t="s">
        <v>432</v>
      </c>
      <c r="D61" s="27" t="s">
        <v>412</v>
      </c>
      <c r="E61" s="28" t="s">
        <v>313</v>
      </c>
      <c r="F61" s="29">
        <v>1</v>
      </c>
      <c r="G61" s="29"/>
      <c r="H61" s="29"/>
      <c r="I61" s="29"/>
      <c r="J61" s="29"/>
      <c r="K61" s="29">
        <v>1</v>
      </c>
      <c r="L61" s="29"/>
      <c r="M61" s="30"/>
      <c r="N61" s="30"/>
      <c r="O61" s="29"/>
      <c r="P61" s="29"/>
      <c r="Q61" s="29"/>
      <c r="R61" s="29">
        <v>1</v>
      </c>
      <c r="S61" s="29"/>
      <c r="T61" s="29"/>
      <c r="U61" s="29"/>
      <c r="V61" s="29"/>
      <c r="W61" s="29"/>
      <c r="X61" s="38">
        <v>1</v>
      </c>
      <c r="Y61" s="2"/>
      <c r="Z61" s="2"/>
      <c r="AA61" s="2"/>
      <c r="AB61" s="2"/>
      <c r="AC61" s="39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12" t="str">
        <f>IF(ISNA(VLOOKUP(FC61,[7]刘禹骏发起的直播!$F$16:$F$437,2,0)),"",1)</f>
        <v/>
      </c>
      <c r="CB61" s="12" t="str">
        <f>IF(ISNA(VLOOKUP(FC61,[8]日程信息!$A$11:$A$298,2,0)),"",1)</f>
        <v/>
      </c>
      <c r="CC61" s="12" t="str">
        <f>IF(ISNA(VLOOKUP(FC61,[9]视频会议通话详单!$A$7:$A$252,2,0)),"",1)</f>
        <v/>
      </c>
      <c r="CD61" s="12" t="str">
        <f>IF(ISNA(VLOOKUP(FC61,[10]视频会议通话详单!$A$7:$A$115,2,0)),"",1)</f>
        <v/>
      </c>
      <c r="CE61" s="12" t="str">
        <f>IF(ISNA(VLOOKUP(FC61,[11]日程信息!$A$11:$A$35,2,0)),"",1)</f>
        <v/>
      </c>
      <c r="CF61" s="12" t="str">
        <f>IF(ISNA(VLOOKUP(FC61,[12]创新创业宣讲!$E$17:$E$213,2,0)),"",1)</f>
        <v/>
      </c>
      <c r="CG61" s="12" t="str">
        <f>IF(ISNA(VLOOKUP(FC61,[13]日程信息!$A$11:$A$55,2,0)),"",1)</f>
        <v/>
      </c>
      <c r="CH61" s="12" t="str">
        <f>IF(ISNA(VLOOKUP(FC61,[14]日程信息!$A$11:$A$44,2,0)),"",1)</f>
        <v/>
      </c>
      <c r="CI61" s="12" t="str">
        <f>IF(ISNA(VLOOKUP(FC61,[15]日程信息!$A$11:$A$45,2,0)),"",1)</f>
        <v/>
      </c>
      <c r="CJ61" s="12" t="str">
        <f>IF(ISNA(VLOOKUP(FC61,[16]日程信息!$A$11:$A$45,2,0)),"",1)</f>
        <v/>
      </c>
      <c r="CK61" s="12" t="str">
        <f>IF(ISNA(VLOOKUP(FC61,[17]日程信息!$A$11:$A$37,2,0)),"",1)</f>
        <v/>
      </c>
      <c r="CN61" s="33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>
        <v>1</v>
      </c>
      <c r="DQ61" s="34"/>
      <c r="DR61" s="34"/>
      <c r="DS61" s="34"/>
      <c r="DT61" s="34"/>
      <c r="DU61" s="34"/>
      <c r="DV61" s="34"/>
      <c r="DW61" s="34"/>
      <c r="DX61" s="34"/>
      <c r="DY61" s="34">
        <v>1</v>
      </c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>
        <v>1</v>
      </c>
      <c r="EQ61" s="34"/>
      <c r="ER61" s="34"/>
      <c r="ES61" s="34">
        <v>1</v>
      </c>
      <c r="ET61" s="34"/>
      <c r="EU61" s="34">
        <v>1</v>
      </c>
      <c r="EV61" s="34">
        <v>1</v>
      </c>
      <c r="EW61" s="34">
        <v>1</v>
      </c>
      <c r="EX61" s="34"/>
      <c r="EY61" s="34"/>
      <c r="EZ61" s="34">
        <v>6</v>
      </c>
      <c r="FA61" s="34"/>
      <c r="FB61" s="32">
        <f t="shared" si="1"/>
        <v>17</v>
      </c>
      <c r="FC61" s="40" t="s">
        <v>431</v>
      </c>
    </row>
    <row r="62" ht="15" spans="1:159">
      <c r="A62">
        <v>61</v>
      </c>
      <c r="B62" s="27" t="s">
        <v>433</v>
      </c>
      <c r="C62" s="27" t="s">
        <v>434</v>
      </c>
      <c r="D62" s="27" t="s">
        <v>412</v>
      </c>
      <c r="E62" s="28" t="s">
        <v>316</v>
      </c>
      <c r="F62" s="29">
        <v>0</v>
      </c>
      <c r="G62" s="29"/>
      <c r="H62" s="29"/>
      <c r="I62" s="29"/>
      <c r="J62" s="29"/>
      <c r="K62" s="29">
        <v>1</v>
      </c>
      <c r="L62" s="29"/>
      <c r="M62" s="30"/>
      <c r="N62" s="30"/>
      <c r="O62" s="29"/>
      <c r="P62" s="29"/>
      <c r="Q62" s="29">
        <v>1</v>
      </c>
      <c r="R62" s="29"/>
      <c r="S62" s="29"/>
      <c r="T62" s="29"/>
      <c r="U62" s="29"/>
      <c r="V62" s="29"/>
      <c r="W62" s="29"/>
      <c r="X62" s="38"/>
      <c r="Y62" s="2"/>
      <c r="Z62" s="2"/>
      <c r="AA62" s="2"/>
      <c r="AB62" s="2">
        <v>2</v>
      </c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>
        <f>VLOOKUP(FC62,[19]日程信息!$A$11:$B$70,2,0)</f>
        <v>1</v>
      </c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12" t="str">
        <f>IF(ISNA(VLOOKUP(FC62,[7]刘禹骏发起的直播!$F$16:$F$437,2,0)),"",1)</f>
        <v/>
      </c>
      <c r="CB62" s="12" t="str">
        <f>IF(ISNA(VLOOKUP(FC62,[8]日程信息!$A$11:$A$298,2,0)),"",1)</f>
        <v/>
      </c>
      <c r="CC62" s="12">
        <f>IF(ISNA(VLOOKUP(FC62,[9]视频会议通话详单!$A$7:$A$252,2,0)),"",1)</f>
        <v>1</v>
      </c>
      <c r="CD62" s="12" t="str">
        <f>IF(ISNA(VLOOKUP(FC62,[10]视频会议通话详单!$A$7:$A$115,2,0)),"",1)</f>
        <v/>
      </c>
      <c r="CE62" s="12" t="str">
        <f>IF(ISNA(VLOOKUP(FC62,[11]日程信息!$A$11:$A$35,2,0)),"",1)</f>
        <v/>
      </c>
      <c r="CF62" s="12" t="str">
        <f>IF(ISNA(VLOOKUP(FC62,[12]创新创业宣讲!$E$17:$E$213,2,0)),"",1)</f>
        <v/>
      </c>
      <c r="CG62" s="12" t="str">
        <f>IF(ISNA(VLOOKUP(FC62,[13]日程信息!$A$11:$A$55,2,0)),"",1)</f>
        <v/>
      </c>
      <c r="CH62" s="12" t="str">
        <f>IF(ISNA(VLOOKUP(FC62,[14]日程信息!$A$11:$A$44,2,0)),"",1)</f>
        <v/>
      </c>
      <c r="CI62" s="12" t="str">
        <f>IF(ISNA(VLOOKUP(FC62,[15]日程信息!$A$11:$A$45,2,0)),"",1)</f>
        <v/>
      </c>
      <c r="CJ62" s="12" t="str">
        <f>IF(ISNA(VLOOKUP(FC62,[16]日程信息!$A$11:$A$45,2,0)),"",1)</f>
        <v/>
      </c>
      <c r="CK62" s="12" t="str">
        <f>IF(ISNA(VLOOKUP(FC62,[17]日程信息!$A$11:$A$37,2,0)),"",1)</f>
        <v/>
      </c>
      <c r="CN62" s="33"/>
      <c r="CO62" s="34"/>
      <c r="CP62" s="34">
        <v>1</v>
      </c>
      <c r="CQ62" s="34"/>
      <c r="CR62" s="34"/>
      <c r="CS62" s="34"/>
      <c r="CT62" s="34"/>
      <c r="CU62" s="34"/>
      <c r="CV62" s="34"/>
      <c r="CW62" s="34"/>
      <c r="CX62" s="34"/>
      <c r="CY62" s="34">
        <v>1</v>
      </c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>
        <v>1</v>
      </c>
      <c r="DK62" s="34">
        <v>1</v>
      </c>
      <c r="DL62" s="34"/>
      <c r="DM62" s="34"/>
      <c r="DN62" s="34"/>
      <c r="DO62" s="34"/>
      <c r="DP62" s="34">
        <v>1</v>
      </c>
      <c r="DQ62" s="34"/>
      <c r="DR62" s="34">
        <v>1</v>
      </c>
      <c r="DS62" s="34"/>
      <c r="DT62" s="34"/>
      <c r="DU62" s="34"/>
      <c r="DV62" s="34">
        <v>1</v>
      </c>
      <c r="DW62" s="34"/>
      <c r="DX62" s="34"/>
      <c r="DY62" s="34">
        <v>1</v>
      </c>
      <c r="DZ62" s="34"/>
      <c r="EA62" s="34"/>
      <c r="EB62" s="34">
        <v>1</v>
      </c>
      <c r="EC62" s="34"/>
      <c r="ED62" s="34"/>
      <c r="EE62" s="34"/>
      <c r="EF62" s="34"/>
      <c r="EG62" s="34">
        <v>1</v>
      </c>
      <c r="EH62" s="34"/>
      <c r="EI62" s="34">
        <v>1</v>
      </c>
      <c r="EJ62" s="34"/>
      <c r="EK62" s="34"/>
      <c r="EL62" s="34">
        <v>1</v>
      </c>
      <c r="EM62" s="34"/>
      <c r="EN62" s="34"/>
      <c r="EO62" s="34"/>
      <c r="EP62" s="34">
        <v>1</v>
      </c>
      <c r="EQ62" s="34">
        <v>1</v>
      </c>
      <c r="ER62" s="34"/>
      <c r="ES62" s="34">
        <v>1</v>
      </c>
      <c r="ET62" s="34"/>
      <c r="EU62" s="34"/>
      <c r="EV62" s="34">
        <v>1</v>
      </c>
      <c r="EW62" s="34"/>
      <c r="EX62" s="34"/>
      <c r="EY62" s="34"/>
      <c r="EZ62" s="34"/>
      <c r="FA62" s="34"/>
      <c r="FB62" s="32">
        <f t="shared" si="1"/>
        <v>22</v>
      </c>
      <c r="FC62" s="41" t="s">
        <v>433</v>
      </c>
    </row>
    <row r="63" ht="15" spans="1:159">
      <c r="A63">
        <v>62</v>
      </c>
      <c r="B63" s="27" t="s">
        <v>435</v>
      </c>
      <c r="C63" s="27" t="s">
        <v>436</v>
      </c>
      <c r="D63" s="27" t="s">
        <v>412</v>
      </c>
      <c r="E63" s="28" t="s">
        <v>313</v>
      </c>
      <c r="F63" s="29">
        <v>0</v>
      </c>
      <c r="G63" s="29"/>
      <c r="H63" s="29"/>
      <c r="I63" s="29"/>
      <c r="J63" s="29"/>
      <c r="K63" s="29"/>
      <c r="L63" s="29"/>
      <c r="M63" s="30"/>
      <c r="N63" s="30"/>
      <c r="O63" s="29"/>
      <c r="P63" s="29"/>
      <c r="Q63" s="29"/>
      <c r="R63" s="29"/>
      <c r="S63" s="29"/>
      <c r="T63" s="29"/>
      <c r="U63" s="29">
        <v>1</v>
      </c>
      <c r="V63" s="29"/>
      <c r="W63" s="29"/>
      <c r="X63" s="38"/>
      <c r="Y63" s="2"/>
      <c r="Z63" s="2">
        <v>1</v>
      </c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32">
        <v>1</v>
      </c>
      <c r="BH63" s="32"/>
      <c r="BI63" s="32"/>
      <c r="BJ63" s="32"/>
      <c r="BK63" s="32"/>
      <c r="BL63" s="32"/>
      <c r="BM63" s="32"/>
      <c r="BN63" s="32"/>
      <c r="BO63" s="32"/>
      <c r="BP63" s="32">
        <v>1</v>
      </c>
      <c r="BQ63" s="32"/>
      <c r="BR63" s="32"/>
      <c r="BS63" s="32">
        <v>1</v>
      </c>
      <c r="BT63" s="32"/>
      <c r="BU63" s="32"/>
      <c r="BV63" s="32"/>
      <c r="BW63" s="32"/>
      <c r="BX63" s="32">
        <v>1</v>
      </c>
      <c r="BY63" s="32"/>
      <c r="BZ63" s="32">
        <v>1</v>
      </c>
      <c r="CA63" s="12">
        <f>IF(ISNA(VLOOKUP(FC63,[7]刘禹骏发起的直播!$F$16:$F$437,2,0)),"",1)</f>
        <v>1</v>
      </c>
      <c r="CB63" s="12" t="str">
        <f>IF(ISNA(VLOOKUP(FC63,[8]日程信息!$A$11:$A$298,2,0)),"",1)</f>
        <v/>
      </c>
      <c r="CC63" s="12">
        <f>IF(ISNA(VLOOKUP(FC63,[9]视频会议通话详单!$A$7:$A$252,2,0)),"",1)</f>
        <v>1</v>
      </c>
      <c r="CD63" s="12" t="str">
        <f>IF(ISNA(VLOOKUP(FC63,[10]视频会议通话详单!$A$7:$A$115,2,0)),"",1)</f>
        <v/>
      </c>
      <c r="CE63" s="12" t="str">
        <f>IF(ISNA(VLOOKUP(FC63,[11]日程信息!$A$11:$A$35,2,0)),"",1)</f>
        <v/>
      </c>
      <c r="CF63" s="12" t="str">
        <f>IF(ISNA(VLOOKUP(FC63,[12]创新创业宣讲!$E$17:$E$213,2,0)),"",1)</f>
        <v/>
      </c>
      <c r="CG63" s="12" t="str">
        <f>IF(ISNA(VLOOKUP(FC63,[13]日程信息!$A$11:$A$55,2,0)),"",1)</f>
        <v/>
      </c>
      <c r="CH63" s="12" t="str">
        <f>IF(ISNA(VLOOKUP(FC63,[14]日程信息!$A$11:$A$44,2,0)),"",1)</f>
        <v/>
      </c>
      <c r="CI63" s="12" t="str">
        <f>IF(ISNA(VLOOKUP(FC63,[15]日程信息!$A$11:$A$45,2,0)),"",1)</f>
        <v/>
      </c>
      <c r="CJ63" s="12" t="str">
        <f>IF(ISNA(VLOOKUP(FC63,[16]日程信息!$A$11:$A$45,2,0)),"",1)</f>
        <v/>
      </c>
      <c r="CK63" s="12" t="str">
        <f>IF(ISNA(VLOOKUP(FC63,[17]日程信息!$A$11:$A$37,2,0)),"",1)</f>
        <v/>
      </c>
      <c r="CN63" s="33"/>
      <c r="CO63" s="34"/>
      <c r="CP63" s="34">
        <v>1</v>
      </c>
      <c r="CQ63" s="34"/>
      <c r="CR63" s="34"/>
      <c r="CS63" s="34"/>
      <c r="CT63" s="34"/>
      <c r="CU63" s="34"/>
      <c r="CV63" s="34"/>
      <c r="CW63" s="34"/>
      <c r="CX63" s="34"/>
      <c r="CY63" s="34">
        <v>1</v>
      </c>
      <c r="CZ63" s="34"/>
      <c r="DA63" s="34"/>
      <c r="DB63" s="34"/>
      <c r="DC63" s="34"/>
      <c r="DD63" s="34"/>
      <c r="DE63" s="34"/>
      <c r="DF63" s="34"/>
      <c r="DG63" s="34"/>
      <c r="DH63" s="34">
        <v>1</v>
      </c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>
        <v>1</v>
      </c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>
        <v>1</v>
      </c>
      <c r="EH63" s="34"/>
      <c r="EI63" s="34"/>
      <c r="EJ63" s="34"/>
      <c r="EK63" s="34">
        <v>1</v>
      </c>
      <c r="EL63" s="34">
        <v>1</v>
      </c>
      <c r="EM63" s="34"/>
      <c r="EN63" s="34"/>
      <c r="EO63" s="34"/>
      <c r="EP63" s="34">
        <v>1</v>
      </c>
      <c r="EQ63" s="34"/>
      <c r="ER63" s="34"/>
      <c r="ES63" s="34">
        <v>1</v>
      </c>
      <c r="ET63" s="34"/>
      <c r="EU63" s="34">
        <v>1</v>
      </c>
      <c r="EV63" s="34"/>
      <c r="EW63" s="34"/>
      <c r="EX63" s="34"/>
      <c r="EY63" s="34"/>
      <c r="EZ63" s="34">
        <v>6</v>
      </c>
      <c r="FA63" s="34"/>
      <c r="FB63" s="32">
        <f t="shared" si="1"/>
        <v>25</v>
      </c>
      <c r="FC63" s="41" t="s">
        <v>435</v>
      </c>
    </row>
    <row r="64" ht="15" spans="1:159">
      <c r="A64">
        <v>63</v>
      </c>
      <c r="B64" s="27" t="s">
        <v>437</v>
      </c>
      <c r="C64" s="27" t="s">
        <v>438</v>
      </c>
      <c r="D64" s="27" t="s">
        <v>412</v>
      </c>
      <c r="E64" s="28" t="s">
        <v>316</v>
      </c>
      <c r="F64" s="29">
        <v>0</v>
      </c>
      <c r="G64" s="29"/>
      <c r="H64" s="29"/>
      <c r="I64" s="29"/>
      <c r="J64" s="29"/>
      <c r="K64" s="29"/>
      <c r="L64" s="29"/>
      <c r="M64" s="30"/>
      <c r="N64" s="30"/>
      <c r="O64" s="29"/>
      <c r="P64" s="29"/>
      <c r="Q64" s="29"/>
      <c r="R64" s="29"/>
      <c r="S64" s="29"/>
      <c r="T64" s="29"/>
      <c r="U64" s="29"/>
      <c r="V64" s="29"/>
      <c r="W64" s="29"/>
      <c r="X64" s="38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32">
        <v>1</v>
      </c>
      <c r="BH64" s="32"/>
      <c r="BI64" s="32"/>
      <c r="BJ64" s="32"/>
      <c r="BK64" s="32"/>
      <c r="BL64" s="32"/>
      <c r="BM64" s="32"/>
      <c r="BN64" s="32"/>
      <c r="BO64" s="32">
        <v>1</v>
      </c>
      <c r="BP64" s="32"/>
      <c r="BQ64" s="32"/>
      <c r="BR64" s="32"/>
      <c r="BS64" s="32">
        <v>1</v>
      </c>
      <c r="BT64" s="32"/>
      <c r="BU64" s="32"/>
      <c r="BV64" s="32"/>
      <c r="BW64" s="32"/>
      <c r="BX64" s="32">
        <v>1</v>
      </c>
      <c r="BY64" s="32"/>
      <c r="BZ64" s="32"/>
      <c r="CA64" s="12">
        <f>IF(ISNA(VLOOKUP(FC64,[7]刘禹骏发起的直播!$F$16:$F$437,2,0)),"",1)</f>
        <v>1</v>
      </c>
      <c r="CB64" s="12">
        <f>IF(ISNA(VLOOKUP(FC64,[8]日程信息!$A$11:$A$298,2,0)),"",1)</f>
        <v>1</v>
      </c>
      <c r="CC64" s="12" t="str">
        <f>IF(ISNA(VLOOKUP(FC64,[9]视频会议通话详单!$A$7:$A$252,2,0)),"",1)</f>
        <v/>
      </c>
      <c r="CD64" s="12" t="str">
        <f>IF(ISNA(VLOOKUP(FC64,[10]视频会议通话详单!$A$7:$A$115,2,0)),"",1)</f>
        <v/>
      </c>
      <c r="CE64" s="12" t="str">
        <f>IF(ISNA(VLOOKUP(FC64,[11]日程信息!$A$11:$A$35,2,0)),"",1)</f>
        <v/>
      </c>
      <c r="CF64" s="12" t="str">
        <f>IF(ISNA(VLOOKUP(FC64,[12]创新创业宣讲!$E$17:$E$213,2,0)),"",1)</f>
        <v/>
      </c>
      <c r="CG64" s="12" t="str">
        <f>IF(ISNA(VLOOKUP(FC64,[13]日程信息!$A$11:$A$55,2,0)),"",1)</f>
        <v/>
      </c>
      <c r="CH64" s="12" t="str">
        <f>IF(ISNA(VLOOKUP(FC64,[14]日程信息!$A$11:$A$44,2,0)),"",1)</f>
        <v/>
      </c>
      <c r="CI64" s="12" t="str">
        <f>IF(ISNA(VLOOKUP(FC64,[15]日程信息!$A$11:$A$45,2,0)),"",1)</f>
        <v/>
      </c>
      <c r="CJ64" s="12" t="str">
        <f>IF(ISNA(VLOOKUP(FC64,[16]日程信息!$A$11:$A$45,2,0)),"",1)</f>
        <v/>
      </c>
      <c r="CK64" s="12" t="str">
        <f>IF(ISNA(VLOOKUP(FC64,[17]日程信息!$A$11:$A$37,2,0)),"",1)</f>
        <v/>
      </c>
      <c r="CN64" s="33"/>
      <c r="CO64" s="34"/>
      <c r="CP64" s="34">
        <v>1</v>
      </c>
      <c r="CQ64" s="34"/>
      <c r="CR64" s="34"/>
      <c r="CS64" s="34"/>
      <c r="CT64" s="34"/>
      <c r="CU64" s="34">
        <v>1</v>
      </c>
      <c r="CV64" s="34"/>
      <c r="CW64" s="34"/>
      <c r="CX64" s="34">
        <v>1</v>
      </c>
      <c r="CY64" s="34">
        <v>1</v>
      </c>
      <c r="CZ64" s="34"/>
      <c r="DA64" s="34"/>
      <c r="DB64" s="34"/>
      <c r="DC64" s="34"/>
      <c r="DD64" s="34"/>
      <c r="DE64" s="34"/>
      <c r="DF64" s="34"/>
      <c r="DG64" s="34"/>
      <c r="DH64" s="34">
        <v>1</v>
      </c>
      <c r="DI64" s="34"/>
      <c r="DJ64" s="34"/>
      <c r="DK64" s="34"/>
      <c r="DL64" s="34"/>
      <c r="DM64" s="34"/>
      <c r="DN64" s="34"/>
      <c r="DO64" s="34"/>
      <c r="DP64" s="34">
        <v>1</v>
      </c>
      <c r="DQ64" s="34"/>
      <c r="DR64" s="34"/>
      <c r="DS64" s="34"/>
      <c r="DT64" s="34">
        <v>1</v>
      </c>
      <c r="DU64" s="34">
        <v>1</v>
      </c>
      <c r="DV64" s="34">
        <v>1</v>
      </c>
      <c r="DW64" s="34">
        <v>1</v>
      </c>
      <c r="DX64" s="34"/>
      <c r="DY64" s="34"/>
      <c r="DZ64" s="34"/>
      <c r="EA64" s="34"/>
      <c r="EB64" s="34">
        <v>1</v>
      </c>
      <c r="EC64" s="34"/>
      <c r="ED64" s="34"/>
      <c r="EE64" s="34"/>
      <c r="EF64" s="34"/>
      <c r="EG64" s="34">
        <v>1</v>
      </c>
      <c r="EH64" s="34"/>
      <c r="EI64" s="34"/>
      <c r="EJ64" s="34"/>
      <c r="EK64" s="34"/>
      <c r="EL64" s="34"/>
      <c r="EM64" s="34"/>
      <c r="EN64" s="34"/>
      <c r="EO64" s="34"/>
      <c r="EP64" s="34"/>
      <c r="EQ64" s="34">
        <v>1</v>
      </c>
      <c r="ER64" s="34"/>
      <c r="ES64" s="34">
        <v>1</v>
      </c>
      <c r="ET64" s="34"/>
      <c r="EU64" s="34"/>
      <c r="EV64" s="34"/>
      <c r="EW64" s="34"/>
      <c r="EX64" s="34"/>
      <c r="EY64" s="34"/>
      <c r="EZ64" s="34">
        <v>2</v>
      </c>
      <c r="FA64" s="34"/>
      <c r="FB64" s="32">
        <f t="shared" si="1"/>
        <v>22</v>
      </c>
      <c r="FC64" s="41" t="s">
        <v>437</v>
      </c>
    </row>
    <row r="65" ht="15" spans="1:159">
      <c r="A65">
        <v>64</v>
      </c>
      <c r="B65" s="27" t="s">
        <v>439</v>
      </c>
      <c r="C65" s="27" t="s">
        <v>440</v>
      </c>
      <c r="D65" s="27" t="s">
        <v>412</v>
      </c>
      <c r="E65" s="28" t="s">
        <v>313</v>
      </c>
      <c r="F65" s="29">
        <v>0</v>
      </c>
      <c r="G65" s="29"/>
      <c r="H65" s="29"/>
      <c r="I65" s="29"/>
      <c r="J65" s="29"/>
      <c r="K65" s="29">
        <v>1</v>
      </c>
      <c r="L65" s="29"/>
      <c r="M65" s="30"/>
      <c r="N65" s="30"/>
      <c r="O65" s="29"/>
      <c r="P65" s="29"/>
      <c r="Q65" s="29"/>
      <c r="R65" s="29">
        <v>1</v>
      </c>
      <c r="S65" s="29"/>
      <c r="T65" s="29"/>
      <c r="U65" s="29"/>
      <c r="V65" s="29"/>
      <c r="W65" s="29"/>
      <c r="X65" s="38">
        <v>1</v>
      </c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</v>
      </c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32">
        <v>1</v>
      </c>
      <c r="BH65" s="32"/>
      <c r="BI65" s="32"/>
      <c r="BJ65" s="32"/>
      <c r="BK65" s="32"/>
      <c r="BL65" s="32"/>
      <c r="BM65" s="32"/>
      <c r="BN65" s="32"/>
      <c r="BO65" s="32">
        <v>1</v>
      </c>
      <c r="BP65" s="32"/>
      <c r="BQ65" s="32">
        <v>1</v>
      </c>
      <c r="BR65" s="32"/>
      <c r="BS65" s="32"/>
      <c r="BT65" s="32">
        <v>1</v>
      </c>
      <c r="BU65" s="32"/>
      <c r="BV65" s="32"/>
      <c r="BW65" s="32"/>
      <c r="BX65" s="32">
        <v>1</v>
      </c>
      <c r="BY65" s="32"/>
      <c r="BZ65" s="32">
        <v>1</v>
      </c>
      <c r="CA65" s="12">
        <f>IF(ISNA(VLOOKUP(FC65,[7]刘禹骏发起的直播!$F$16:$F$437,2,0)),"",1)</f>
        <v>1</v>
      </c>
      <c r="CB65" s="12">
        <f>IF(ISNA(VLOOKUP(FC65,[8]日程信息!$A$11:$A$298,2,0)),"",1)</f>
        <v>1</v>
      </c>
      <c r="CC65" s="12">
        <f>IF(ISNA(VLOOKUP(FC65,[9]视频会议通话详单!$A$7:$A$252,2,0)),"",1)</f>
        <v>1</v>
      </c>
      <c r="CD65" s="12" t="str">
        <f>IF(ISNA(VLOOKUP(FC65,[10]视频会议通话详单!$A$7:$A$115,2,0)),"",1)</f>
        <v/>
      </c>
      <c r="CE65" s="12" t="str">
        <f>IF(ISNA(VLOOKUP(FC65,[11]日程信息!$A$11:$A$35,2,0)),"",1)</f>
        <v/>
      </c>
      <c r="CF65" s="12">
        <f>IF(ISNA(VLOOKUP(FC65,[12]创新创业宣讲!$E$17:$E$213,2,0)),"",1)</f>
        <v>1</v>
      </c>
      <c r="CG65" s="12" t="str">
        <f>IF(ISNA(VLOOKUP(FC65,[13]日程信息!$A$11:$A$55,2,0)),"",1)</f>
        <v/>
      </c>
      <c r="CH65" s="12" t="str">
        <f>IF(ISNA(VLOOKUP(FC65,[14]日程信息!$A$11:$A$44,2,0)),"",1)</f>
        <v/>
      </c>
      <c r="CI65" s="12" t="str">
        <f>IF(ISNA(VLOOKUP(FC65,[15]日程信息!$A$11:$A$45,2,0)),"",1)</f>
        <v/>
      </c>
      <c r="CJ65" s="12" t="str">
        <f>IF(ISNA(VLOOKUP(FC65,[16]日程信息!$A$11:$A$45,2,0)),"",1)</f>
        <v/>
      </c>
      <c r="CK65" s="12" t="str">
        <f>IF(ISNA(VLOOKUP(FC65,[17]日程信息!$A$11:$A$37,2,0)),"",1)</f>
        <v/>
      </c>
      <c r="CN65" s="33"/>
      <c r="CO65" s="34"/>
      <c r="CP65" s="34">
        <v>1</v>
      </c>
      <c r="CQ65" s="34"/>
      <c r="CR65" s="34"/>
      <c r="CS65" s="34"/>
      <c r="CT65" s="34"/>
      <c r="CU65" s="34"/>
      <c r="CV65" s="34"/>
      <c r="CW65" s="34"/>
      <c r="CX65" s="34"/>
      <c r="CY65" s="34">
        <v>1</v>
      </c>
      <c r="CZ65" s="34">
        <v>1</v>
      </c>
      <c r="DA65" s="34"/>
      <c r="DB65" s="34"/>
      <c r="DC65" s="34"/>
      <c r="DD65" s="34">
        <v>1</v>
      </c>
      <c r="DE65" s="34"/>
      <c r="DF65" s="34"/>
      <c r="DG65" s="34"/>
      <c r="DH65" s="34">
        <v>1</v>
      </c>
      <c r="DI65" s="34"/>
      <c r="DJ65" s="34">
        <v>1</v>
      </c>
      <c r="DK65" s="34">
        <v>1</v>
      </c>
      <c r="DL65" s="34"/>
      <c r="DM65" s="34"/>
      <c r="DN65" s="34"/>
      <c r="DO65" s="34"/>
      <c r="DP65" s="34">
        <v>1</v>
      </c>
      <c r="DQ65" s="34">
        <v>1</v>
      </c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>
        <v>1</v>
      </c>
      <c r="EC65" s="34"/>
      <c r="ED65" s="34"/>
      <c r="EE65" s="34"/>
      <c r="EF65" s="34"/>
      <c r="EG65" s="34"/>
      <c r="EH65" s="34"/>
      <c r="EI65" s="34"/>
      <c r="EJ65" s="34"/>
      <c r="EK65" s="34">
        <v>1</v>
      </c>
      <c r="EL65" s="34">
        <v>1</v>
      </c>
      <c r="EM65" s="34"/>
      <c r="EN65" s="34"/>
      <c r="EO65" s="34"/>
      <c r="EP65" s="34"/>
      <c r="EQ65" s="34">
        <v>1</v>
      </c>
      <c r="ER65" s="34"/>
      <c r="ES65" s="34">
        <v>1</v>
      </c>
      <c r="ET65" s="34"/>
      <c r="EU65" s="34"/>
      <c r="EV65" s="34"/>
      <c r="EW65" s="34"/>
      <c r="EX65" s="34"/>
      <c r="EY65" s="34"/>
      <c r="EZ65" s="34"/>
      <c r="FA65" s="34"/>
      <c r="FB65" s="32">
        <f t="shared" si="1"/>
        <v>28</v>
      </c>
      <c r="FC65" s="41" t="s">
        <v>439</v>
      </c>
    </row>
    <row r="66" ht="15" spans="1:159">
      <c r="A66">
        <v>65</v>
      </c>
      <c r="B66" s="27" t="s">
        <v>441</v>
      </c>
      <c r="C66" s="27" t="s">
        <v>442</v>
      </c>
      <c r="D66" s="27" t="s">
        <v>412</v>
      </c>
      <c r="E66" s="28" t="s">
        <v>316</v>
      </c>
      <c r="F66" s="29">
        <v>0</v>
      </c>
      <c r="G66" s="29"/>
      <c r="H66" s="29"/>
      <c r="I66" s="29"/>
      <c r="J66" s="29"/>
      <c r="K66" s="29">
        <v>1</v>
      </c>
      <c r="L66" s="29"/>
      <c r="M66" s="30"/>
      <c r="N66" s="30"/>
      <c r="O66" s="29"/>
      <c r="P66" s="29"/>
      <c r="Q66" s="29"/>
      <c r="R66" s="29"/>
      <c r="S66" s="29"/>
      <c r="T66" s="29"/>
      <c r="U66" s="29"/>
      <c r="V66" s="29"/>
      <c r="W66" s="29"/>
      <c r="X66" s="38">
        <v>1</v>
      </c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32"/>
      <c r="BH66" s="32">
        <v>1</v>
      </c>
      <c r="BI66" s="32"/>
      <c r="BJ66" s="32"/>
      <c r="BK66" s="32"/>
      <c r="BL66" s="32"/>
      <c r="BM66" s="32"/>
      <c r="BN66" s="32"/>
      <c r="BO66" s="32"/>
      <c r="BP66" s="32">
        <v>1</v>
      </c>
      <c r="BQ66" s="32"/>
      <c r="BR66" s="32">
        <v>1</v>
      </c>
      <c r="BS66" s="32"/>
      <c r="BT66" s="32">
        <v>1</v>
      </c>
      <c r="BU66" s="32"/>
      <c r="BV66" s="32"/>
      <c r="BW66" s="32">
        <v>1</v>
      </c>
      <c r="BX66" s="32"/>
      <c r="BY66" s="32"/>
      <c r="BZ66" s="32">
        <v>1</v>
      </c>
      <c r="CA66" s="12">
        <f>IF(ISNA(VLOOKUP(FC66,[7]刘禹骏发起的直播!$F$16:$F$437,2,0)),"",1)</f>
        <v>1</v>
      </c>
      <c r="CB66" s="12">
        <f>IF(ISNA(VLOOKUP(FC66,[8]日程信息!$A$11:$A$298,2,0)),"",1)</f>
        <v>1</v>
      </c>
      <c r="CC66" s="12" t="str">
        <f>IF(ISNA(VLOOKUP(FC66,[9]视频会议通话详单!$A$7:$A$252,2,0)),"",1)</f>
        <v/>
      </c>
      <c r="CD66" s="12" t="str">
        <f>IF(ISNA(VLOOKUP(FC66,[10]视频会议通话详单!$A$7:$A$115,2,0)),"",1)</f>
        <v/>
      </c>
      <c r="CE66" s="12" t="str">
        <f>IF(ISNA(VLOOKUP(FC66,[11]日程信息!$A$11:$A$35,2,0)),"",1)</f>
        <v/>
      </c>
      <c r="CF66" s="12">
        <f>IF(ISNA(VLOOKUP(FC66,[12]创新创业宣讲!$E$17:$E$213,2,0)),"",1)</f>
        <v>1</v>
      </c>
      <c r="CG66" s="12" t="str">
        <f>IF(ISNA(VLOOKUP(FC66,[13]日程信息!$A$11:$A$55,2,0)),"",1)</f>
        <v/>
      </c>
      <c r="CH66" s="12" t="str">
        <f>IF(ISNA(VLOOKUP(FC66,[14]日程信息!$A$11:$A$44,2,0)),"",1)</f>
        <v/>
      </c>
      <c r="CI66" s="12" t="str">
        <f>IF(ISNA(VLOOKUP(FC66,[15]日程信息!$A$11:$A$45,2,0)),"",1)</f>
        <v/>
      </c>
      <c r="CJ66" s="12">
        <f>IF(ISNA(VLOOKUP(FC66,[16]日程信息!$A$11:$A$45,2,0)),"",1)</f>
        <v>1</v>
      </c>
      <c r="CK66" s="12" t="str">
        <f>IF(ISNA(VLOOKUP(FC66,[17]日程信息!$A$11:$A$37,2,0)),"",1)</f>
        <v/>
      </c>
      <c r="CN66" s="33"/>
      <c r="CO66" s="34"/>
      <c r="CP66" s="34">
        <v>1</v>
      </c>
      <c r="CQ66" s="34"/>
      <c r="CR66" s="34"/>
      <c r="CS66" s="34"/>
      <c r="CT66" s="34"/>
      <c r="CU66" s="34"/>
      <c r="CV66" s="34"/>
      <c r="CW66" s="34">
        <v>1</v>
      </c>
      <c r="CX66" s="34">
        <v>1</v>
      </c>
      <c r="CY66" s="34">
        <v>1</v>
      </c>
      <c r="CZ66" s="34">
        <v>1</v>
      </c>
      <c r="DA66" s="34"/>
      <c r="DB66" s="34"/>
      <c r="DC66" s="34"/>
      <c r="DD66" s="34"/>
      <c r="DE66" s="34"/>
      <c r="DF66" s="34"/>
      <c r="DG66" s="34"/>
      <c r="DH66" s="34">
        <v>1</v>
      </c>
      <c r="DI66" s="34"/>
      <c r="DJ66" s="34">
        <v>1</v>
      </c>
      <c r="DK66" s="34"/>
      <c r="DL66" s="34"/>
      <c r="DM66" s="34">
        <v>1</v>
      </c>
      <c r="DN66" s="34"/>
      <c r="DO66" s="34"/>
      <c r="DP66" s="34">
        <v>1</v>
      </c>
      <c r="DQ66" s="34">
        <v>2</v>
      </c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>
        <v>1</v>
      </c>
      <c r="ET66" s="34"/>
      <c r="EU66" s="34"/>
      <c r="EV66" s="34"/>
      <c r="EW66" s="34"/>
      <c r="EX66" s="34"/>
      <c r="EY66" s="34"/>
      <c r="EZ66" s="34"/>
      <c r="FA66" s="34"/>
      <c r="FB66" s="32">
        <f t="shared" si="1"/>
        <v>24</v>
      </c>
      <c r="FC66" s="41" t="s">
        <v>441</v>
      </c>
    </row>
    <row r="67" ht="15" spans="1:159">
      <c r="A67">
        <v>66</v>
      </c>
      <c r="B67" s="27" t="s">
        <v>443</v>
      </c>
      <c r="C67" s="27" t="s">
        <v>444</v>
      </c>
      <c r="D67" s="27" t="s">
        <v>412</v>
      </c>
      <c r="E67" s="28" t="s">
        <v>313</v>
      </c>
      <c r="F67" s="29">
        <v>0</v>
      </c>
      <c r="G67" s="29"/>
      <c r="H67" s="29"/>
      <c r="I67" s="29"/>
      <c r="J67" s="29"/>
      <c r="K67" s="29"/>
      <c r="L67" s="29"/>
      <c r="M67" s="30"/>
      <c r="N67" s="30"/>
      <c r="O67" s="29"/>
      <c r="P67" s="29"/>
      <c r="Q67" s="29"/>
      <c r="R67" s="29"/>
      <c r="S67" s="29"/>
      <c r="T67" s="29"/>
      <c r="U67" s="29"/>
      <c r="V67" s="29"/>
      <c r="W67" s="29"/>
      <c r="X67" s="38"/>
      <c r="Y67" s="2"/>
      <c r="Z67" s="2"/>
      <c r="AA67" s="2">
        <v>1</v>
      </c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>
        <f>VLOOKUP(FC67,[18]参会明细!$A:$B,2,0)</f>
        <v>1</v>
      </c>
      <c r="AZ67" s="2"/>
      <c r="BA67" s="2"/>
      <c r="BB67" s="2"/>
      <c r="BC67" s="2"/>
      <c r="BD67" s="2">
        <f>VLOOKUP(FC67,[28]日程信息!$A$10:$D$49,4,0)</f>
        <v>1</v>
      </c>
      <c r="BE67" s="2">
        <f>VLOOKUP(FC67,[29]Sheet1!$B:$C,2,0)</f>
        <v>1</v>
      </c>
      <c r="BF67" s="2"/>
      <c r="BG67" s="32"/>
      <c r="BH67" s="32">
        <v>1</v>
      </c>
      <c r="BI67" s="32"/>
      <c r="BJ67" s="32"/>
      <c r="BK67" s="32"/>
      <c r="BL67" s="32"/>
      <c r="BM67" s="32"/>
      <c r="BN67" s="32">
        <v>1</v>
      </c>
      <c r="BO67" s="32">
        <v>1</v>
      </c>
      <c r="BP67" s="32">
        <v>1</v>
      </c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12" t="str">
        <f>IF(ISNA(VLOOKUP(FC67,[7]刘禹骏发起的直播!$F$16:$F$437,2,0)),"",1)</f>
        <v/>
      </c>
      <c r="CB67" s="12" t="str">
        <f>IF(ISNA(VLOOKUP(FC67,[8]日程信息!$A$11:$A$298,2,0)),"",1)</f>
        <v/>
      </c>
      <c r="CC67" s="12">
        <f>IF(ISNA(VLOOKUP(FC67,[9]视频会议通话详单!$A$7:$A$252,2,0)),"",1)</f>
        <v>1</v>
      </c>
      <c r="CD67" s="12" t="str">
        <f>IF(ISNA(VLOOKUP(FC67,[10]视频会议通话详单!$A$7:$A$115,2,0)),"",1)</f>
        <v/>
      </c>
      <c r="CE67" s="12" t="str">
        <f>IF(ISNA(VLOOKUP(FC67,[11]日程信息!$A$11:$A$35,2,0)),"",1)</f>
        <v/>
      </c>
      <c r="CF67" s="12" t="str">
        <f>IF(ISNA(VLOOKUP(FC67,[12]创新创业宣讲!$E$17:$E$213,2,0)),"",1)</f>
        <v/>
      </c>
      <c r="CG67" s="12" t="str">
        <f>IF(ISNA(VLOOKUP(FC67,[13]日程信息!$A$11:$A$55,2,0)),"",1)</f>
        <v/>
      </c>
      <c r="CH67" s="12" t="str">
        <f>IF(ISNA(VLOOKUP(FC67,[14]日程信息!$A$11:$A$44,2,0)),"",1)</f>
        <v/>
      </c>
      <c r="CI67" s="12" t="str">
        <f>IF(ISNA(VLOOKUP(FC67,[15]日程信息!$A$11:$A$45,2,0)),"",1)</f>
        <v/>
      </c>
      <c r="CJ67" s="12" t="str">
        <f>IF(ISNA(VLOOKUP(FC67,[16]日程信息!$A$11:$A$45,2,0)),"",1)</f>
        <v/>
      </c>
      <c r="CK67" s="12" t="str">
        <f>IF(ISNA(VLOOKUP(FC67,[17]日程信息!$A$11:$A$37,2,0)),"",1)</f>
        <v/>
      </c>
      <c r="CL67">
        <f>VLOOKUP(FC67,[26]Sheet1!$B$10:$D$12,3,0)</f>
        <v>1</v>
      </c>
      <c r="CN67" s="33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>
        <v>1</v>
      </c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>
        <v>1</v>
      </c>
      <c r="DQ67" s="34"/>
      <c r="DR67" s="34"/>
      <c r="DS67" s="34">
        <v>1</v>
      </c>
      <c r="DT67" s="34"/>
      <c r="DU67" s="34"/>
      <c r="DV67" s="34">
        <v>1</v>
      </c>
      <c r="DW67" s="34"/>
      <c r="DX67" s="34"/>
      <c r="DY67" s="34"/>
      <c r="DZ67" s="34"/>
      <c r="EA67" s="34"/>
      <c r="EB67" s="34"/>
      <c r="EC67" s="34">
        <v>1</v>
      </c>
      <c r="ED67" s="34"/>
      <c r="EE67" s="34"/>
      <c r="EF67" s="34"/>
      <c r="EG67" s="34"/>
      <c r="EH67" s="34"/>
      <c r="EI67" s="34"/>
      <c r="EJ67" s="34"/>
      <c r="EK67" s="34">
        <v>1</v>
      </c>
      <c r="EL67" s="34">
        <v>1</v>
      </c>
      <c r="EM67" s="34"/>
      <c r="EN67" s="34"/>
      <c r="EO67" s="34"/>
      <c r="EP67" s="34">
        <v>1</v>
      </c>
      <c r="EQ67" s="34">
        <v>1</v>
      </c>
      <c r="ER67" s="34"/>
      <c r="ES67" s="34">
        <v>1</v>
      </c>
      <c r="ET67" s="34">
        <v>1</v>
      </c>
      <c r="EU67" s="34">
        <v>1</v>
      </c>
      <c r="EV67" s="34">
        <v>1</v>
      </c>
      <c r="EW67" s="34"/>
      <c r="EX67" s="34"/>
      <c r="EY67" s="34"/>
      <c r="EZ67" s="34"/>
      <c r="FA67" s="34"/>
      <c r="FB67" s="32">
        <f t="shared" ref="FB67:FB98" si="2">SUM(F67:FA67)</f>
        <v>23</v>
      </c>
      <c r="FC67" s="41" t="s">
        <v>443</v>
      </c>
    </row>
    <row r="68" ht="15" spans="1:159">
      <c r="A68">
        <v>67</v>
      </c>
      <c r="B68" s="27" t="s">
        <v>445</v>
      </c>
      <c r="C68" s="27" t="s">
        <v>446</v>
      </c>
      <c r="D68" s="27" t="s">
        <v>412</v>
      </c>
      <c r="E68" s="28" t="s">
        <v>316</v>
      </c>
      <c r="F68" s="29">
        <v>0</v>
      </c>
      <c r="G68" s="29"/>
      <c r="H68" s="29"/>
      <c r="I68" s="29"/>
      <c r="J68" s="29"/>
      <c r="K68" s="29">
        <v>1</v>
      </c>
      <c r="L68" s="29"/>
      <c r="M68" s="30"/>
      <c r="N68" s="30"/>
      <c r="O68" s="29"/>
      <c r="P68" s="29"/>
      <c r="Q68" s="29">
        <v>1</v>
      </c>
      <c r="R68" s="29"/>
      <c r="S68" s="29"/>
      <c r="T68" s="29"/>
      <c r="U68" s="29"/>
      <c r="V68" s="29"/>
      <c r="W68" s="29"/>
      <c r="X68" s="38"/>
      <c r="Y68" s="2"/>
      <c r="Z68" s="2">
        <v>1</v>
      </c>
      <c r="AA68" s="2">
        <v>1</v>
      </c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>
        <f>VLOOKUP(FC68,[28]日程信息!$A$10:$D$49,4,0)</f>
        <v>1</v>
      </c>
      <c r="BE68" s="2"/>
      <c r="BF68" s="2"/>
      <c r="BG68" s="32">
        <v>1</v>
      </c>
      <c r="BH68" s="32"/>
      <c r="BI68" s="32"/>
      <c r="BJ68" s="32"/>
      <c r="BK68" s="32"/>
      <c r="BL68" s="32"/>
      <c r="BM68" s="32"/>
      <c r="BN68" s="32"/>
      <c r="BO68" s="32">
        <v>1</v>
      </c>
      <c r="BP68" s="32">
        <v>1</v>
      </c>
      <c r="BQ68" s="32">
        <v>1</v>
      </c>
      <c r="BR68" s="32">
        <v>1</v>
      </c>
      <c r="BS68" s="32">
        <v>1</v>
      </c>
      <c r="BT68" s="32"/>
      <c r="BU68" s="32"/>
      <c r="BV68" s="32"/>
      <c r="BW68" s="32"/>
      <c r="BX68" s="32">
        <v>1</v>
      </c>
      <c r="BY68" s="32"/>
      <c r="BZ68" s="32">
        <v>1</v>
      </c>
      <c r="CA68" s="12">
        <f>IF(ISNA(VLOOKUP(FC68,[7]刘禹骏发起的直播!$F$16:$F$437,2,0)),"",1)</f>
        <v>1</v>
      </c>
      <c r="CB68" s="12">
        <f>IF(ISNA(VLOOKUP(FC68,[8]日程信息!$A$11:$A$298,2,0)),"",1)</f>
        <v>1</v>
      </c>
      <c r="CC68" s="12">
        <f>IF(ISNA(VLOOKUP(FC68,[9]视频会议通话详单!$A$7:$A$252,2,0)),"",1)</f>
        <v>1</v>
      </c>
      <c r="CD68" s="12" t="str">
        <f>IF(ISNA(VLOOKUP(FC68,[10]视频会议通话详单!$A$7:$A$115,2,0)),"",1)</f>
        <v/>
      </c>
      <c r="CE68" s="12" t="str">
        <f>IF(ISNA(VLOOKUP(FC68,[11]日程信息!$A$11:$A$35,2,0)),"",1)</f>
        <v/>
      </c>
      <c r="CF68" s="12">
        <f>IF(ISNA(VLOOKUP(FC68,[12]创新创业宣讲!$E$17:$E$213,2,0)),"",1)</f>
        <v>1</v>
      </c>
      <c r="CG68" s="12" t="str">
        <f>IF(ISNA(VLOOKUP(FC68,[13]日程信息!$A$11:$A$55,2,0)),"",1)</f>
        <v/>
      </c>
      <c r="CH68" s="12" t="str">
        <f>IF(ISNA(VLOOKUP(FC68,[14]日程信息!$A$11:$A$44,2,0)),"",1)</f>
        <v/>
      </c>
      <c r="CI68" s="12" t="str">
        <f>IF(ISNA(VLOOKUP(FC68,[15]日程信息!$A$11:$A$45,2,0)),"",1)</f>
        <v/>
      </c>
      <c r="CJ68" s="12" t="str">
        <f>IF(ISNA(VLOOKUP(FC68,[16]日程信息!$A$11:$A$45,2,0)),"",1)</f>
        <v/>
      </c>
      <c r="CK68" s="12" t="str">
        <f>IF(ISNA(VLOOKUP(FC68,[17]日程信息!$A$11:$A$37,2,0)),"",1)</f>
        <v/>
      </c>
      <c r="CN68" s="33"/>
      <c r="CO68" s="34"/>
      <c r="CP68" s="34"/>
      <c r="CQ68" s="34"/>
      <c r="CR68" s="34"/>
      <c r="CS68" s="34"/>
      <c r="CT68" s="34"/>
      <c r="CU68" s="34"/>
      <c r="CV68" s="34"/>
      <c r="CW68" s="34">
        <v>1</v>
      </c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>
        <v>1</v>
      </c>
      <c r="DI68" s="34"/>
      <c r="DJ68" s="34"/>
      <c r="DK68" s="34"/>
      <c r="DL68" s="34"/>
      <c r="DM68" s="34"/>
      <c r="DN68" s="34"/>
      <c r="DO68" s="34"/>
      <c r="DP68" s="34">
        <v>1</v>
      </c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>
        <v>1</v>
      </c>
      <c r="EL68" s="34">
        <v>1</v>
      </c>
      <c r="EM68" s="34"/>
      <c r="EN68" s="34"/>
      <c r="EO68" s="34"/>
      <c r="EP68" s="34"/>
      <c r="EQ68" s="34">
        <v>1</v>
      </c>
      <c r="ER68" s="34"/>
      <c r="ES68" s="34">
        <v>1</v>
      </c>
      <c r="ET68" s="34"/>
      <c r="EU68" s="34"/>
      <c r="EV68" s="34"/>
      <c r="EW68" s="34"/>
      <c r="EX68" s="34"/>
      <c r="EY68" s="34"/>
      <c r="EZ68" s="34"/>
      <c r="FA68" s="34"/>
      <c r="FB68" s="32">
        <f t="shared" si="2"/>
        <v>24</v>
      </c>
      <c r="FC68" s="41" t="s">
        <v>445</v>
      </c>
    </row>
    <row r="69" ht="15" spans="1:159">
      <c r="A69">
        <v>68</v>
      </c>
      <c r="B69" s="27" t="s">
        <v>447</v>
      </c>
      <c r="C69" s="27" t="s">
        <v>448</v>
      </c>
      <c r="D69" s="27" t="s">
        <v>412</v>
      </c>
      <c r="E69" s="28" t="s">
        <v>313</v>
      </c>
      <c r="F69" s="29">
        <v>0</v>
      </c>
      <c r="G69" s="29"/>
      <c r="H69" s="29"/>
      <c r="I69" s="29"/>
      <c r="J69" s="29"/>
      <c r="K69" s="29"/>
      <c r="L69" s="29"/>
      <c r="M69" s="30"/>
      <c r="N69" s="30"/>
      <c r="O69" s="29"/>
      <c r="P69" s="29"/>
      <c r="Q69" s="29"/>
      <c r="R69" s="29"/>
      <c r="S69" s="29"/>
      <c r="T69" s="29"/>
      <c r="U69" s="29"/>
      <c r="V69" s="29"/>
      <c r="W69" s="29"/>
      <c r="X69" s="38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12" t="str">
        <f>IF(ISNA(VLOOKUP(FC69,[7]刘禹骏发起的直播!$F$16:$F$437,2,0)),"",1)</f>
        <v/>
      </c>
      <c r="CB69" s="12" t="str">
        <f>IF(ISNA(VLOOKUP(FC69,[8]日程信息!$A$11:$A$298,2,0)),"",1)</f>
        <v/>
      </c>
      <c r="CC69" s="12" t="str">
        <f>IF(ISNA(VLOOKUP(FC69,[9]视频会议通话详单!$A$7:$A$252,2,0)),"",1)</f>
        <v/>
      </c>
      <c r="CD69" s="12" t="str">
        <f>IF(ISNA(VLOOKUP(FC69,[10]视频会议通话详单!$A$7:$A$115,2,0)),"",1)</f>
        <v/>
      </c>
      <c r="CE69" s="12" t="str">
        <f>IF(ISNA(VLOOKUP(FC69,[11]日程信息!$A$11:$A$35,2,0)),"",1)</f>
        <v/>
      </c>
      <c r="CF69" s="12" t="str">
        <f>IF(ISNA(VLOOKUP(FC69,[12]创新创业宣讲!$E$17:$E$213,2,0)),"",1)</f>
        <v/>
      </c>
      <c r="CG69" s="12" t="str">
        <f>IF(ISNA(VLOOKUP(FC69,[13]日程信息!$A$11:$A$55,2,0)),"",1)</f>
        <v/>
      </c>
      <c r="CH69" s="12" t="str">
        <f>IF(ISNA(VLOOKUP(FC69,[14]日程信息!$A$11:$A$44,2,0)),"",1)</f>
        <v/>
      </c>
      <c r="CI69" s="12" t="str">
        <f>IF(ISNA(VLOOKUP(FC69,[15]日程信息!$A$11:$A$45,2,0)),"",1)</f>
        <v/>
      </c>
      <c r="CJ69" s="12" t="str">
        <f>IF(ISNA(VLOOKUP(FC69,[16]日程信息!$A$11:$A$45,2,0)),"",1)</f>
        <v/>
      </c>
      <c r="CK69" s="12" t="str">
        <f>IF(ISNA(VLOOKUP(FC69,[17]日程信息!$A$11:$A$37,2,0)),"",1)</f>
        <v/>
      </c>
      <c r="CN69" s="33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>
        <v>1</v>
      </c>
      <c r="DK69" s="34"/>
      <c r="DL69" s="34"/>
      <c r="DM69" s="34"/>
      <c r="DN69" s="34"/>
      <c r="DO69" s="34"/>
      <c r="DP69" s="34">
        <v>1</v>
      </c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>
        <v>1</v>
      </c>
      <c r="ED69" s="34"/>
      <c r="EE69" s="34"/>
      <c r="EF69" s="34"/>
      <c r="EG69" s="34"/>
      <c r="EH69" s="34"/>
      <c r="EI69" s="34">
        <v>1</v>
      </c>
      <c r="EJ69" s="34"/>
      <c r="EK69" s="34">
        <v>1</v>
      </c>
      <c r="EL69" s="34">
        <v>1</v>
      </c>
      <c r="EM69" s="34"/>
      <c r="EN69" s="34"/>
      <c r="EO69" s="34"/>
      <c r="EP69" s="34">
        <v>1</v>
      </c>
      <c r="EQ69" s="34"/>
      <c r="ER69" s="34"/>
      <c r="ES69" s="34">
        <v>1</v>
      </c>
      <c r="ET69" s="34"/>
      <c r="EU69" s="34"/>
      <c r="EV69" s="34">
        <v>1</v>
      </c>
      <c r="EW69" s="34">
        <v>1</v>
      </c>
      <c r="EX69" s="34">
        <v>1</v>
      </c>
      <c r="EY69" s="34">
        <v>1</v>
      </c>
      <c r="EZ69" s="34"/>
      <c r="FA69" s="34"/>
      <c r="FB69" s="32">
        <f t="shared" si="2"/>
        <v>12</v>
      </c>
      <c r="FC69" s="41" t="s">
        <v>447</v>
      </c>
    </row>
    <row r="70" ht="15" spans="1:159">
      <c r="A70">
        <v>69</v>
      </c>
      <c r="B70" s="27" t="s">
        <v>449</v>
      </c>
      <c r="C70" s="27" t="s">
        <v>450</v>
      </c>
      <c r="D70" s="27" t="s">
        <v>412</v>
      </c>
      <c r="E70" s="28" t="s">
        <v>316</v>
      </c>
      <c r="F70" s="29">
        <v>0</v>
      </c>
      <c r="G70" s="29"/>
      <c r="H70" s="29"/>
      <c r="I70" s="29"/>
      <c r="J70" s="29"/>
      <c r="K70" s="29"/>
      <c r="L70" s="29"/>
      <c r="M70" s="30"/>
      <c r="N70" s="30"/>
      <c r="O70" s="29"/>
      <c r="P70" s="29"/>
      <c r="Q70" s="29"/>
      <c r="R70" s="29"/>
      <c r="S70" s="29"/>
      <c r="T70" s="29"/>
      <c r="U70" s="29"/>
      <c r="V70" s="29"/>
      <c r="W70" s="29"/>
      <c r="X70" s="38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12" t="str">
        <f>IF(ISNA(VLOOKUP(FC70,[7]刘禹骏发起的直播!$F$16:$F$437,2,0)),"",1)</f>
        <v/>
      </c>
      <c r="CB70" s="12" t="str">
        <f>IF(ISNA(VLOOKUP(FC70,[8]日程信息!$A$11:$A$298,2,0)),"",1)</f>
        <v/>
      </c>
      <c r="CC70" s="12" t="str">
        <f>IF(ISNA(VLOOKUP(FC70,[9]视频会议通话详单!$A$7:$A$252,2,0)),"",1)</f>
        <v/>
      </c>
      <c r="CD70" s="12" t="str">
        <f>IF(ISNA(VLOOKUP(FC70,[10]视频会议通话详单!$A$7:$A$115,2,0)),"",1)</f>
        <v/>
      </c>
      <c r="CE70" s="12" t="str">
        <f>IF(ISNA(VLOOKUP(FC70,[11]日程信息!$A$11:$A$35,2,0)),"",1)</f>
        <v/>
      </c>
      <c r="CF70" s="12" t="str">
        <f>IF(ISNA(VLOOKUP(FC70,[12]创新创业宣讲!$E$17:$E$213,2,0)),"",1)</f>
        <v/>
      </c>
      <c r="CG70" s="12" t="str">
        <f>IF(ISNA(VLOOKUP(FC70,[13]日程信息!$A$11:$A$55,2,0)),"",1)</f>
        <v/>
      </c>
      <c r="CH70" s="12" t="str">
        <f>IF(ISNA(VLOOKUP(FC70,[14]日程信息!$A$11:$A$44,2,0)),"",1)</f>
        <v/>
      </c>
      <c r="CI70" s="12" t="str">
        <f>IF(ISNA(VLOOKUP(FC70,[15]日程信息!$A$11:$A$45,2,0)),"",1)</f>
        <v/>
      </c>
      <c r="CJ70" s="12" t="str">
        <f>IF(ISNA(VLOOKUP(FC70,[16]日程信息!$A$11:$A$45,2,0)),"",1)</f>
        <v/>
      </c>
      <c r="CK70" s="12" t="str">
        <f>IF(ISNA(VLOOKUP(FC70,[17]日程信息!$A$11:$A$37,2,0)),"",1)</f>
        <v/>
      </c>
      <c r="CN70" s="33"/>
      <c r="CO70" s="34"/>
      <c r="CP70" s="34">
        <v>1</v>
      </c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>
        <v>1</v>
      </c>
      <c r="DK70" s="34"/>
      <c r="DL70" s="34"/>
      <c r="DM70" s="34"/>
      <c r="DN70" s="34"/>
      <c r="DO70" s="34"/>
      <c r="DP70" s="34">
        <v>1</v>
      </c>
      <c r="DQ70" s="34"/>
      <c r="DR70" s="34">
        <v>1</v>
      </c>
      <c r="DS70" s="34">
        <v>1</v>
      </c>
      <c r="DT70" s="34"/>
      <c r="DU70" s="34"/>
      <c r="DV70" s="34">
        <v>1</v>
      </c>
      <c r="DW70" s="34"/>
      <c r="DX70" s="34"/>
      <c r="DY70" s="34">
        <v>1</v>
      </c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>
        <v>1</v>
      </c>
      <c r="EL70" s="34">
        <v>1</v>
      </c>
      <c r="EM70" s="34"/>
      <c r="EN70" s="34"/>
      <c r="EO70" s="34"/>
      <c r="EP70" s="34">
        <v>1</v>
      </c>
      <c r="EQ70" s="34">
        <v>1</v>
      </c>
      <c r="ER70" s="34"/>
      <c r="ES70" s="34">
        <v>1</v>
      </c>
      <c r="ET70" s="34"/>
      <c r="EU70" s="34"/>
      <c r="EV70" s="34">
        <v>1</v>
      </c>
      <c r="EW70" s="34"/>
      <c r="EX70" s="34">
        <v>1</v>
      </c>
      <c r="EY70" s="34"/>
      <c r="EZ70" s="34"/>
      <c r="FA70" s="34"/>
      <c r="FB70" s="32">
        <f t="shared" si="2"/>
        <v>14</v>
      </c>
      <c r="FC70" s="41" t="s">
        <v>449</v>
      </c>
    </row>
    <row r="71" ht="15" spans="1:159">
      <c r="A71">
        <v>70</v>
      </c>
      <c r="B71" s="27" t="s">
        <v>451</v>
      </c>
      <c r="C71" s="27" t="s">
        <v>452</v>
      </c>
      <c r="D71" s="27" t="s">
        <v>412</v>
      </c>
      <c r="E71" s="28" t="s">
        <v>313</v>
      </c>
      <c r="F71" s="29">
        <v>0</v>
      </c>
      <c r="G71" s="29"/>
      <c r="H71" s="29">
        <v>1</v>
      </c>
      <c r="I71" s="29"/>
      <c r="J71" s="29"/>
      <c r="K71" s="29"/>
      <c r="L71" s="29"/>
      <c r="M71" s="30"/>
      <c r="N71" s="30"/>
      <c r="O71" s="29"/>
      <c r="P71" s="29"/>
      <c r="Q71" s="29"/>
      <c r="R71" s="29"/>
      <c r="S71" s="29"/>
      <c r="T71" s="29">
        <v>1</v>
      </c>
      <c r="U71" s="29"/>
      <c r="V71" s="29"/>
      <c r="W71" s="29"/>
      <c r="X71" s="38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>
        <v>1</v>
      </c>
      <c r="BY71" s="32"/>
      <c r="BZ71" s="32"/>
      <c r="CA71" s="12" t="str">
        <f>IF(ISNA(VLOOKUP(FC71,[7]刘禹骏发起的直播!$F$16:$F$437,2,0)),"",1)</f>
        <v/>
      </c>
      <c r="CB71" s="12" t="str">
        <f>IF(ISNA(VLOOKUP(FC71,[8]日程信息!$A$11:$A$298,2,0)),"",1)</f>
        <v/>
      </c>
      <c r="CC71" s="12" t="str">
        <f>IF(ISNA(VLOOKUP(FC71,[9]视频会议通话详单!$A$7:$A$252,2,0)),"",1)</f>
        <v/>
      </c>
      <c r="CD71" s="12" t="str">
        <f>IF(ISNA(VLOOKUP(FC71,[10]视频会议通话详单!$A$7:$A$115,2,0)),"",1)</f>
        <v/>
      </c>
      <c r="CE71" s="12" t="str">
        <f>IF(ISNA(VLOOKUP(FC71,[11]日程信息!$A$11:$A$35,2,0)),"",1)</f>
        <v/>
      </c>
      <c r="CF71" s="12" t="str">
        <f>IF(ISNA(VLOOKUP(FC71,[12]创新创业宣讲!$E$17:$E$213,2,0)),"",1)</f>
        <v/>
      </c>
      <c r="CG71" s="12" t="str">
        <f>IF(ISNA(VLOOKUP(FC71,[13]日程信息!$A$11:$A$55,2,0)),"",1)</f>
        <v/>
      </c>
      <c r="CH71" s="12" t="str">
        <f>IF(ISNA(VLOOKUP(FC71,[14]日程信息!$A$11:$A$44,2,0)),"",1)</f>
        <v/>
      </c>
      <c r="CI71" s="12" t="str">
        <f>IF(ISNA(VLOOKUP(FC71,[15]日程信息!$A$11:$A$45,2,0)),"",1)</f>
        <v/>
      </c>
      <c r="CJ71" s="12" t="str">
        <f>IF(ISNA(VLOOKUP(FC71,[16]日程信息!$A$11:$A$45,2,0)),"",1)</f>
        <v/>
      </c>
      <c r="CK71" s="12" t="str">
        <f>IF(ISNA(VLOOKUP(FC71,[17]日程信息!$A$11:$A$37,2,0)),"",1)</f>
        <v/>
      </c>
      <c r="CN71" s="33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>
        <v>1</v>
      </c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>
        <v>1</v>
      </c>
      <c r="ES71" s="34">
        <v>1</v>
      </c>
      <c r="ET71" s="34"/>
      <c r="EU71" s="34"/>
      <c r="EV71" s="34"/>
      <c r="EW71" s="34"/>
      <c r="EX71" s="34"/>
      <c r="EY71" s="34"/>
      <c r="EZ71" s="34"/>
      <c r="FA71" s="34"/>
      <c r="FB71" s="32">
        <f t="shared" si="2"/>
        <v>6</v>
      </c>
      <c r="FC71" s="41" t="s">
        <v>451</v>
      </c>
    </row>
    <row r="72" ht="15" spans="1:159">
      <c r="A72">
        <v>71</v>
      </c>
      <c r="B72" s="27" t="s">
        <v>453</v>
      </c>
      <c r="C72" s="27" t="s">
        <v>454</v>
      </c>
      <c r="D72" s="27" t="s">
        <v>412</v>
      </c>
      <c r="E72" s="28" t="s">
        <v>316</v>
      </c>
      <c r="F72" s="29">
        <v>0</v>
      </c>
      <c r="G72" s="29"/>
      <c r="H72" s="29"/>
      <c r="I72" s="29"/>
      <c r="J72" s="29"/>
      <c r="K72" s="29">
        <v>1</v>
      </c>
      <c r="L72" s="29"/>
      <c r="M72" s="30"/>
      <c r="N72" s="30"/>
      <c r="O72" s="29"/>
      <c r="P72" s="29"/>
      <c r="Q72" s="29"/>
      <c r="R72" s="29"/>
      <c r="S72" s="29"/>
      <c r="T72" s="29"/>
      <c r="U72" s="29">
        <v>1</v>
      </c>
      <c r="V72" s="29"/>
      <c r="W72" s="29"/>
      <c r="X72" s="38"/>
      <c r="Y72" s="2"/>
      <c r="Z72" s="2"/>
      <c r="AA72" s="2">
        <v>1</v>
      </c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12" t="str">
        <f>IF(ISNA(VLOOKUP(FC72,[7]刘禹骏发起的直播!$F$16:$F$437,2,0)),"",1)</f>
        <v/>
      </c>
      <c r="CB72" s="12" t="str">
        <f>IF(ISNA(VLOOKUP(FC72,[8]日程信息!$A$11:$A$298,2,0)),"",1)</f>
        <v/>
      </c>
      <c r="CC72" s="12" t="str">
        <f>IF(ISNA(VLOOKUP(FC72,[9]视频会议通话详单!$A$7:$A$252,2,0)),"",1)</f>
        <v/>
      </c>
      <c r="CD72" s="12" t="str">
        <f>IF(ISNA(VLOOKUP(FC72,[10]视频会议通话详单!$A$7:$A$115,2,0)),"",1)</f>
        <v/>
      </c>
      <c r="CE72" s="12" t="str">
        <f>IF(ISNA(VLOOKUP(FC72,[11]日程信息!$A$11:$A$35,2,0)),"",1)</f>
        <v/>
      </c>
      <c r="CF72" s="12" t="str">
        <f>IF(ISNA(VLOOKUP(FC72,[12]创新创业宣讲!$E$17:$E$213,2,0)),"",1)</f>
        <v/>
      </c>
      <c r="CG72" s="12" t="str">
        <f>IF(ISNA(VLOOKUP(FC72,[13]日程信息!$A$11:$A$55,2,0)),"",1)</f>
        <v/>
      </c>
      <c r="CH72" s="12" t="str">
        <f>IF(ISNA(VLOOKUP(FC72,[14]日程信息!$A$11:$A$44,2,0)),"",1)</f>
        <v/>
      </c>
      <c r="CI72" s="12" t="str">
        <f>IF(ISNA(VLOOKUP(FC72,[15]日程信息!$A$11:$A$45,2,0)),"",1)</f>
        <v/>
      </c>
      <c r="CJ72" s="12" t="str">
        <f>IF(ISNA(VLOOKUP(FC72,[16]日程信息!$A$11:$A$45,2,0)),"",1)</f>
        <v/>
      </c>
      <c r="CK72" s="12" t="str">
        <f>IF(ISNA(VLOOKUP(FC72,[17]日程信息!$A$11:$A$37,2,0)),"",1)</f>
        <v/>
      </c>
      <c r="CN72" s="33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>
        <v>2</v>
      </c>
      <c r="DJ72" s="34"/>
      <c r="DK72" s="34"/>
      <c r="DL72" s="34"/>
      <c r="DM72" s="34">
        <v>1</v>
      </c>
      <c r="DN72" s="34"/>
      <c r="DO72" s="34"/>
      <c r="DP72" s="34">
        <v>1</v>
      </c>
      <c r="DQ72" s="34"/>
      <c r="DR72" s="34"/>
      <c r="DS72" s="34"/>
      <c r="DT72" s="34"/>
      <c r="DU72" s="34"/>
      <c r="DV72" s="34">
        <v>1</v>
      </c>
      <c r="DW72" s="34">
        <v>1</v>
      </c>
      <c r="DX72" s="34">
        <v>1</v>
      </c>
      <c r="DY72" s="34">
        <v>1</v>
      </c>
      <c r="DZ72" s="34"/>
      <c r="EA72" s="34"/>
      <c r="EB72" s="34"/>
      <c r="EC72" s="34">
        <v>1</v>
      </c>
      <c r="ED72" s="34"/>
      <c r="EE72" s="34"/>
      <c r="EF72" s="34"/>
      <c r="EG72" s="34"/>
      <c r="EH72" s="34"/>
      <c r="EI72" s="34"/>
      <c r="EJ72" s="34"/>
      <c r="EK72" s="34">
        <v>1</v>
      </c>
      <c r="EL72" s="34">
        <v>1</v>
      </c>
      <c r="EM72" s="34"/>
      <c r="EN72" s="34"/>
      <c r="EO72" s="34"/>
      <c r="EP72" s="34">
        <v>1</v>
      </c>
      <c r="EQ72" s="34">
        <v>1</v>
      </c>
      <c r="ER72" s="34"/>
      <c r="ES72" s="34">
        <v>1</v>
      </c>
      <c r="ET72" s="34">
        <v>1</v>
      </c>
      <c r="EU72" s="34"/>
      <c r="EV72" s="34">
        <v>1</v>
      </c>
      <c r="EW72" s="34"/>
      <c r="EX72" s="34"/>
      <c r="EY72" s="34"/>
      <c r="EZ72" s="34">
        <v>2</v>
      </c>
      <c r="FA72" s="34"/>
      <c r="FB72" s="32">
        <f t="shared" si="2"/>
        <v>21</v>
      </c>
      <c r="FC72" s="41" t="s">
        <v>453</v>
      </c>
    </row>
    <row r="73" ht="15" spans="1:159">
      <c r="A73">
        <v>72</v>
      </c>
      <c r="B73" s="27" t="s">
        <v>455</v>
      </c>
      <c r="C73" s="27" t="s">
        <v>456</v>
      </c>
      <c r="D73" s="27" t="s">
        <v>412</v>
      </c>
      <c r="E73" s="28" t="s">
        <v>313</v>
      </c>
      <c r="F73" s="29">
        <v>0</v>
      </c>
      <c r="G73" s="29"/>
      <c r="H73" s="29"/>
      <c r="I73" s="29"/>
      <c r="J73" s="29"/>
      <c r="K73" s="29"/>
      <c r="L73" s="29"/>
      <c r="M73" s="30"/>
      <c r="N73" s="30"/>
      <c r="O73" s="29"/>
      <c r="P73" s="29"/>
      <c r="Q73" s="29"/>
      <c r="R73" s="29">
        <v>1</v>
      </c>
      <c r="S73" s="29"/>
      <c r="T73" s="29"/>
      <c r="U73" s="29"/>
      <c r="V73" s="29"/>
      <c r="W73" s="29"/>
      <c r="X73" s="38"/>
      <c r="Y73" s="2"/>
      <c r="Z73" s="2">
        <v>1</v>
      </c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>
        <f>VLOOKUP(FC73,[18]参会明细!$A:$B,2,0)</f>
        <v>1</v>
      </c>
      <c r="AZ73" s="2"/>
      <c r="BA73" s="2"/>
      <c r="BB73" s="2"/>
      <c r="BC73" s="2"/>
      <c r="BD73" s="2">
        <f>VLOOKUP(FC73,[28]日程信息!$A$10:$D$49,4,0)</f>
        <v>1</v>
      </c>
      <c r="BE73" s="2"/>
      <c r="BF73" s="2"/>
      <c r="BG73" s="32"/>
      <c r="BH73" s="32">
        <v>1</v>
      </c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12">
        <f>IF(ISNA(VLOOKUP(FC73,[7]刘禹骏发起的直播!$F$16:$F$437,2,0)),"",1)</f>
        <v>1</v>
      </c>
      <c r="CB73" s="12" t="str">
        <f>IF(ISNA(VLOOKUP(FC73,[8]日程信息!$A$11:$A$298,2,0)),"",1)</f>
        <v/>
      </c>
      <c r="CC73" s="12">
        <f>IF(ISNA(VLOOKUP(FC73,[9]视频会议通话详单!$A$7:$A$252,2,0)),"",1)</f>
        <v>1</v>
      </c>
      <c r="CD73" s="12">
        <f>IF(ISNA(VLOOKUP(FC73,[10]视频会议通话详单!$A$7:$A$115,2,0)),"",1)</f>
        <v>1</v>
      </c>
      <c r="CE73" s="12" t="str">
        <f>IF(ISNA(VLOOKUP(FC73,[11]日程信息!$A$11:$A$35,2,0)),"",1)</f>
        <v/>
      </c>
      <c r="CF73" s="12">
        <f>IF(ISNA(VLOOKUP(FC73,[12]创新创业宣讲!$E$17:$E$213,2,0)),"",1)</f>
        <v>1</v>
      </c>
      <c r="CG73" s="12" t="str">
        <f>IF(ISNA(VLOOKUP(FC73,[13]日程信息!$A$11:$A$55,2,0)),"",1)</f>
        <v/>
      </c>
      <c r="CH73" s="12" t="str">
        <f>IF(ISNA(VLOOKUP(FC73,[14]日程信息!$A$11:$A$44,2,0)),"",1)</f>
        <v/>
      </c>
      <c r="CI73" s="12" t="str">
        <f>IF(ISNA(VLOOKUP(FC73,[15]日程信息!$A$11:$A$45,2,0)),"",1)</f>
        <v/>
      </c>
      <c r="CJ73" s="12" t="str">
        <f>IF(ISNA(VLOOKUP(FC73,[16]日程信息!$A$11:$A$45,2,0)),"",1)</f>
        <v/>
      </c>
      <c r="CK73" s="12" t="str">
        <f>IF(ISNA(VLOOKUP(FC73,[17]日程信息!$A$11:$A$37,2,0)),"",1)</f>
        <v/>
      </c>
      <c r="CN73" s="33"/>
      <c r="CO73" s="34"/>
      <c r="CP73" s="34"/>
      <c r="CQ73" s="34"/>
      <c r="CR73" s="34"/>
      <c r="CS73" s="34"/>
      <c r="CT73" s="34"/>
      <c r="CU73" s="34"/>
      <c r="CV73" s="34"/>
      <c r="CW73" s="34">
        <v>1</v>
      </c>
      <c r="CX73" s="34">
        <v>1</v>
      </c>
      <c r="CY73" s="34"/>
      <c r="CZ73" s="34"/>
      <c r="DA73" s="34">
        <v>1</v>
      </c>
      <c r="DB73" s="34"/>
      <c r="DC73" s="34"/>
      <c r="DD73" s="34"/>
      <c r="DE73" s="34"/>
      <c r="DF73" s="34"/>
      <c r="DG73" s="34"/>
      <c r="DH73" s="34"/>
      <c r="DI73" s="34"/>
      <c r="DJ73" s="34">
        <v>1</v>
      </c>
      <c r="DK73" s="34"/>
      <c r="DL73" s="34">
        <f>VLOOKUP(FC73,[20]日程信息!$A$11:$B$60,2,FALSE)</f>
        <v>1</v>
      </c>
      <c r="DM73" s="34"/>
      <c r="DN73" s="34"/>
      <c r="DO73" s="34"/>
      <c r="DP73" s="34">
        <v>1</v>
      </c>
      <c r="DQ73" s="34">
        <v>2</v>
      </c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>
        <v>1</v>
      </c>
      <c r="EL73" s="34">
        <v>1</v>
      </c>
      <c r="EM73" s="34"/>
      <c r="EN73" s="34">
        <v>1</v>
      </c>
      <c r="EO73" s="34"/>
      <c r="EP73" s="34"/>
      <c r="EQ73" s="34"/>
      <c r="ER73" s="34"/>
      <c r="ES73" s="34">
        <v>1</v>
      </c>
      <c r="ET73" s="34"/>
      <c r="EU73" s="34"/>
      <c r="EV73" s="34"/>
      <c r="EW73" s="34"/>
      <c r="EX73" s="34"/>
      <c r="EY73" s="34"/>
      <c r="EZ73" s="34"/>
      <c r="FA73" s="34"/>
      <c r="FB73" s="32">
        <f t="shared" si="2"/>
        <v>21</v>
      </c>
      <c r="FC73" s="41" t="s">
        <v>455</v>
      </c>
    </row>
    <row r="74" ht="15" spans="1:159">
      <c r="A74">
        <v>73</v>
      </c>
      <c r="B74" s="27" t="s">
        <v>457</v>
      </c>
      <c r="C74" s="27" t="s">
        <v>458</v>
      </c>
      <c r="D74" s="27" t="s">
        <v>412</v>
      </c>
      <c r="E74" s="28" t="s">
        <v>316</v>
      </c>
      <c r="F74" s="29">
        <v>0</v>
      </c>
      <c r="G74" s="29"/>
      <c r="H74" s="29"/>
      <c r="I74" s="29"/>
      <c r="J74" s="29"/>
      <c r="K74" s="29"/>
      <c r="L74" s="29"/>
      <c r="M74" s="30"/>
      <c r="N74" s="30"/>
      <c r="O74" s="29">
        <v>1</v>
      </c>
      <c r="P74" s="29"/>
      <c r="Q74" s="29"/>
      <c r="R74" s="29">
        <v>1</v>
      </c>
      <c r="S74" s="29"/>
      <c r="T74" s="29"/>
      <c r="U74" s="29"/>
      <c r="V74" s="29"/>
      <c r="W74" s="29"/>
      <c r="X74" s="38">
        <v>1</v>
      </c>
      <c r="Y74" s="2"/>
      <c r="Z74" s="2"/>
      <c r="AA74" s="2"/>
      <c r="AB74" s="2">
        <v>2</v>
      </c>
      <c r="AC74" s="2"/>
      <c r="AD74" s="2"/>
      <c r="AE74" s="2"/>
      <c r="AF74" s="2">
        <v>1</v>
      </c>
      <c r="AG74" s="2"/>
      <c r="AH74" s="2"/>
      <c r="AI74" s="2"/>
      <c r="AJ74" s="2"/>
      <c r="AK74" s="2"/>
      <c r="AL74" s="2"/>
      <c r="AM74" s="2"/>
      <c r="AN74" s="2"/>
      <c r="AO74" s="2">
        <f>VLOOKUP(FC74,[24]日程信息!$A$11:$B$123,2,0)</f>
        <v>1</v>
      </c>
      <c r="AP74" s="2"/>
      <c r="AQ74" s="2"/>
      <c r="AR74" s="2">
        <f>VLOOKUP(FC74,[19]日程信息!$A$11:$B$70,2,0)</f>
        <v>1</v>
      </c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32">
        <v>1</v>
      </c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>
        <v>1</v>
      </c>
      <c r="BT74" s="32"/>
      <c r="BU74" s="32"/>
      <c r="BV74" s="32"/>
      <c r="BW74" s="32"/>
      <c r="BX74" s="32"/>
      <c r="BY74" s="32"/>
      <c r="BZ74" s="32"/>
      <c r="CA74" s="12" t="str">
        <f>IF(ISNA(VLOOKUP(FC74,[7]刘禹骏发起的直播!$F$16:$F$437,2,0)),"",1)</f>
        <v/>
      </c>
      <c r="CB74" s="12" t="str">
        <f>IF(ISNA(VLOOKUP(FC74,[8]日程信息!$A$11:$A$298,2,0)),"",1)</f>
        <v/>
      </c>
      <c r="CC74" s="12">
        <f>IF(ISNA(VLOOKUP(FC74,[9]视频会议通话详单!$A$7:$A$252,2,0)),"",1)</f>
        <v>1</v>
      </c>
      <c r="CD74" s="12" t="str">
        <f>IF(ISNA(VLOOKUP(FC74,[10]视频会议通话详单!$A$7:$A$115,2,0)),"",1)</f>
        <v/>
      </c>
      <c r="CE74" s="12" t="str">
        <f>IF(ISNA(VLOOKUP(FC74,[11]日程信息!$A$11:$A$35,2,0)),"",1)</f>
        <v/>
      </c>
      <c r="CF74" s="12">
        <f>IF(ISNA(VLOOKUP(FC74,[12]创新创业宣讲!$E$17:$E$213,2,0)),"",1)</f>
        <v>1</v>
      </c>
      <c r="CG74" s="12">
        <f>IF(ISNA(VLOOKUP(FC74,[13]日程信息!$A$11:$A$55,2,0)),"",1)</f>
        <v>1</v>
      </c>
      <c r="CH74" s="12">
        <f>IF(ISNA(VLOOKUP(FC74,[14]日程信息!$A$11:$A$44,2,0)),"",1)</f>
        <v>1</v>
      </c>
      <c r="CI74" s="12">
        <f>IF(ISNA(VLOOKUP(FC74,[15]日程信息!$A$11:$A$45,2,0)),"",1)</f>
        <v>1</v>
      </c>
      <c r="CJ74" s="12">
        <f>IF(ISNA(VLOOKUP(FC74,[16]日程信息!$A$11:$A$45,2,0)),"",1)</f>
        <v>1</v>
      </c>
      <c r="CK74" s="12">
        <f>IF(ISNA(VLOOKUP(FC74,[17]日程信息!$A$11:$A$37,2,0)),"",1)</f>
        <v>1</v>
      </c>
      <c r="CM74">
        <v>1</v>
      </c>
      <c r="CN74" s="33"/>
      <c r="CO74" s="34">
        <f>VLOOKUP(FC74,[30]Sheet1!$A$1:$C$21,3,0)</f>
        <v>1</v>
      </c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>
        <v>1</v>
      </c>
      <c r="DK74" s="34"/>
      <c r="DL74" s="34"/>
      <c r="DM74" s="34"/>
      <c r="DN74" s="34"/>
      <c r="DO74" s="34"/>
      <c r="DP74" s="34">
        <v>1</v>
      </c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>
        <v>1</v>
      </c>
      <c r="EL74" s="34">
        <v>1</v>
      </c>
      <c r="EM74" s="34"/>
      <c r="EN74" s="34"/>
      <c r="EO74" s="34"/>
      <c r="EP74" s="34"/>
      <c r="EQ74" s="34"/>
      <c r="ER74" s="34"/>
      <c r="ES74" s="34">
        <v>1</v>
      </c>
      <c r="ET74" s="34"/>
      <c r="EU74" s="34"/>
      <c r="EV74" s="34"/>
      <c r="EW74" s="34"/>
      <c r="EX74" s="34"/>
      <c r="EY74" s="34"/>
      <c r="EZ74" s="34"/>
      <c r="FA74" s="34"/>
      <c r="FB74" s="32">
        <f t="shared" si="2"/>
        <v>24</v>
      </c>
      <c r="FC74" s="41" t="s">
        <v>457</v>
      </c>
    </row>
    <row r="75" ht="15" spans="1:159">
      <c r="A75">
        <v>74</v>
      </c>
      <c r="B75" s="27" t="s">
        <v>459</v>
      </c>
      <c r="C75" s="27" t="s">
        <v>460</v>
      </c>
      <c r="D75" s="27" t="s">
        <v>461</v>
      </c>
      <c r="E75" s="28" t="s">
        <v>313</v>
      </c>
      <c r="F75" s="29">
        <v>1</v>
      </c>
      <c r="G75" s="29"/>
      <c r="H75" s="29">
        <v>1</v>
      </c>
      <c r="I75" s="29"/>
      <c r="J75" s="29"/>
      <c r="K75" s="29">
        <v>1</v>
      </c>
      <c r="L75" s="29"/>
      <c r="M75" s="30"/>
      <c r="N75" s="30"/>
      <c r="O75" s="29"/>
      <c r="P75" s="29"/>
      <c r="Q75" s="29"/>
      <c r="R75" s="29">
        <v>1</v>
      </c>
      <c r="S75" s="29"/>
      <c r="T75" s="29"/>
      <c r="U75" s="29"/>
      <c r="V75" s="29"/>
      <c r="W75" s="29"/>
      <c r="X75" s="38">
        <v>1</v>
      </c>
      <c r="Y75" s="2"/>
      <c r="Z75" s="2"/>
      <c r="AA75" s="2"/>
      <c r="AB75" s="2">
        <v>2</v>
      </c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>
        <v>1</v>
      </c>
      <c r="AU75" s="2"/>
      <c r="AV75" s="2"/>
      <c r="AW75" s="2"/>
      <c r="AX75" s="2"/>
      <c r="AY75" s="2"/>
      <c r="AZ75" s="2"/>
      <c r="BA75" s="2"/>
      <c r="BB75" s="2"/>
      <c r="BC75" s="2"/>
      <c r="BD75" s="2">
        <f>VLOOKUP(FC75,[28]日程信息!$A$10:$D$49,4,0)</f>
        <v>1</v>
      </c>
      <c r="BE75" s="2"/>
      <c r="BF75" s="2"/>
      <c r="BG75" s="32"/>
      <c r="BH75" s="32"/>
      <c r="BI75" s="32">
        <v>1</v>
      </c>
      <c r="BJ75" s="32"/>
      <c r="BK75" s="32"/>
      <c r="BL75" s="32"/>
      <c r="BM75" s="32"/>
      <c r="BN75" s="32"/>
      <c r="BO75" s="32"/>
      <c r="BP75" s="32">
        <v>1</v>
      </c>
      <c r="BQ75" s="32">
        <v>1</v>
      </c>
      <c r="BR75" s="32"/>
      <c r="BS75" s="32">
        <v>1</v>
      </c>
      <c r="BT75" s="32"/>
      <c r="BU75" s="32"/>
      <c r="BV75" s="32"/>
      <c r="BW75" s="32"/>
      <c r="BX75" s="32"/>
      <c r="BY75" s="32"/>
      <c r="BZ75" s="32"/>
      <c r="CA75" s="12">
        <f>IF(ISNA(VLOOKUP(FC75,[7]刘禹骏发起的直播!$F$16:$F$437,2,0)),"",1)</f>
        <v>1</v>
      </c>
      <c r="CB75" s="12" t="str">
        <f>IF(ISNA(VLOOKUP(FC75,[8]日程信息!$A$11:$A$298,2,0)),"",1)</f>
        <v/>
      </c>
      <c r="CC75" s="12">
        <f>IF(ISNA(VLOOKUP(FC75,[9]视频会议通话详单!$A$7:$A$252,2,0)),"",1)</f>
        <v>1</v>
      </c>
      <c r="CD75" s="12">
        <f>IF(ISNA(VLOOKUP(FC75,[10]视频会议通话详单!$A$7:$A$115,2,0)),"",1)</f>
        <v>1</v>
      </c>
      <c r="CE75" s="12" t="str">
        <f>IF(ISNA(VLOOKUP(FC75,[11]日程信息!$A$11:$A$35,2,0)),"",1)</f>
        <v/>
      </c>
      <c r="CF75" s="12">
        <f>IF(ISNA(VLOOKUP(FC75,[12]创新创业宣讲!$E$17:$E$213,2,0)),"",1)</f>
        <v>1</v>
      </c>
      <c r="CG75" s="12" t="str">
        <f>IF(ISNA(VLOOKUP(FC75,[13]日程信息!$A$11:$A$55,2,0)),"",1)</f>
        <v/>
      </c>
      <c r="CH75" s="12" t="str">
        <f>IF(ISNA(VLOOKUP(FC75,[14]日程信息!$A$11:$A$44,2,0)),"",1)</f>
        <v/>
      </c>
      <c r="CI75" s="12" t="str">
        <f>IF(ISNA(VLOOKUP(FC75,[15]日程信息!$A$11:$A$45,2,0)),"",1)</f>
        <v/>
      </c>
      <c r="CJ75" s="12" t="str">
        <f>IF(ISNA(VLOOKUP(FC75,[16]日程信息!$A$11:$A$45,2,0)),"",1)</f>
        <v/>
      </c>
      <c r="CK75" s="12" t="str">
        <f>IF(ISNA(VLOOKUP(FC75,[17]日程信息!$A$11:$A$37,2,0)),"",1)</f>
        <v/>
      </c>
      <c r="CN75" s="33"/>
      <c r="CO75" s="34"/>
      <c r="CP75" s="34"/>
      <c r="CQ75" s="34">
        <v>1</v>
      </c>
      <c r="CR75" s="34"/>
      <c r="CS75" s="34"/>
      <c r="CT75" s="34">
        <v>1</v>
      </c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>
        <v>1</v>
      </c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>
        <v>1</v>
      </c>
      <c r="DW75" s="34"/>
      <c r="DX75" s="34"/>
      <c r="DY75" s="34"/>
      <c r="DZ75" s="34">
        <v>1</v>
      </c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>
        <v>1</v>
      </c>
      <c r="EL75" s="34">
        <v>1</v>
      </c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>
        <v>2</v>
      </c>
      <c r="FB75" s="32">
        <f t="shared" si="2"/>
        <v>26</v>
      </c>
      <c r="FC75" s="41" t="s">
        <v>459</v>
      </c>
    </row>
    <row r="76" ht="15" spans="1:159">
      <c r="A76">
        <v>75</v>
      </c>
      <c r="B76" s="27" t="s">
        <v>462</v>
      </c>
      <c r="C76" s="27" t="s">
        <v>463</v>
      </c>
      <c r="D76" s="27" t="s">
        <v>461</v>
      </c>
      <c r="E76" s="28" t="s">
        <v>316</v>
      </c>
      <c r="F76" s="29">
        <v>0</v>
      </c>
      <c r="G76" s="29"/>
      <c r="H76" s="29"/>
      <c r="I76" s="29"/>
      <c r="J76" s="29"/>
      <c r="K76" s="29"/>
      <c r="L76" s="29"/>
      <c r="M76" s="30"/>
      <c r="N76" s="30"/>
      <c r="O76" s="29"/>
      <c r="P76" s="29"/>
      <c r="Q76" s="29"/>
      <c r="R76" s="29">
        <v>1</v>
      </c>
      <c r="S76" s="29"/>
      <c r="T76" s="29"/>
      <c r="U76" s="29"/>
      <c r="V76" s="29"/>
      <c r="W76" s="29"/>
      <c r="X76" s="38">
        <v>1</v>
      </c>
      <c r="Y76" s="2"/>
      <c r="Z76" s="2"/>
      <c r="AA76" s="2">
        <v>1</v>
      </c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>
        <f>VLOOKUP(FC76,[29]Sheet1!$B:$C,2,0)</f>
        <v>1</v>
      </c>
      <c r="BF76" s="2"/>
      <c r="BG76" s="32"/>
      <c r="BH76" s="32"/>
      <c r="BI76" s="32"/>
      <c r="BJ76" s="32"/>
      <c r="BK76" s="32"/>
      <c r="BL76" s="32"/>
      <c r="BM76" s="32"/>
      <c r="BN76" s="32"/>
      <c r="BO76" s="32">
        <v>1</v>
      </c>
      <c r="BP76" s="32"/>
      <c r="BQ76" s="32"/>
      <c r="BR76" s="32"/>
      <c r="BS76" s="32"/>
      <c r="BT76" s="32"/>
      <c r="BU76" s="32"/>
      <c r="BV76" s="32"/>
      <c r="BW76" s="32">
        <v>1</v>
      </c>
      <c r="BX76" s="32">
        <v>1</v>
      </c>
      <c r="BY76" s="32"/>
      <c r="BZ76" s="32"/>
      <c r="CA76" s="12" t="str">
        <f>IF(ISNA(VLOOKUP(FC76,[7]刘禹骏发起的直播!$F$16:$F$437,2,0)),"",1)</f>
        <v/>
      </c>
      <c r="CB76" s="12" t="str">
        <f>IF(ISNA(VLOOKUP(FC76,[8]日程信息!$A$11:$A$298,2,0)),"",1)</f>
        <v/>
      </c>
      <c r="CC76" s="12" t="str">
        <f>IF(ISNA(VLOOKUP(FC76,[9]视频会议通话详单!$A$7:$A$252,2,0)),"",1)</f>
        <v/>
      </c>
      <c r="CD76" s="12" t="str">
        <f>IF(ISNA(VLOOKUP(FC76,[10]视频会议通话详单!$A$7:$A$115,2,0)),"",1)</f>
        <v/>
      </c>
      <c r="CE76" s="12" t="str">
        <f>IF(ISNA(VLOOKUP(FC76,[11]日程信息!$A$11:$A$35,2,0)),"",1)</f>
        <v/>
      </c>
      <c r="CF76" s="12">
        <f>IF(ISNA(VLOOKUP(FC76,[12]创新创业宣讲!$E$17:$E$213,2,0)),"",1)</f>
        <v>1</v>
      </c>
      <c r="CG76" s="12" t="str">
        <f>IF(ISNA(VLOOKUP(FC76,[13]日程信息!$A$11:$A$55,2,0)),"",1)</f>
        <v/>
      </c>
      <c r="CH76" s="12" t="str">
        <f>IF(ISNA(VLOOKUP(FC76,[14]日程信息!$A$11:$A$44,2,0)),"",1)</f>
        <v/>
      </c>
      <c r="CI76" s="12" t="str">
        <f>IF(ISNA(VLOOKUP(FC76,[15]日程信息!$A$11:$A$45,2,0)),"",1)</f>
        <v/>
      </c>
      <c r="CJ76" s="12" t="str">
        <f>IF(ISNA(VLOOKUP(FC76,[16]日程信息!$A$11:$A$45,2,0)),"",1)</f>
        <v/>
      </c>
      <c r="CK76" s="12" t="str">
        <f>IF(ISNA(VLOOKUP(FC76,[17]日程信息!$A$11:$A$37,2,0)),"",1)</f>
        <v/>
      </c>
      <c r="CN76" s="33"/>
      <c r="CO76" s="34"/>
      <c r="CP76" s="34"/>
      <c r="CQ76" s="34"/>
      <c r="CR76" s="34"/>
      <c r="CS76" s="34"/>
      <c r="CT76" s="34">
        <v>1</v>
      </c>
      <c r="CU76" s="34"/>
      <c r="CV76" s="34"/>
      <c r="CW76" s="34"/>
      <c r="CX76" s="34"/>
      <c r="CY76" s="34">
        <v>1</v>
      </c>
      <c r="CZ76" s="34"/>
      <c r="DA76" s="34"/>
      <c r="DB76" s="34"/>
      <c r="DC76" s="34"/>
      <c r="DD76" s="34"/>
      <c r="DE76" s="34"/>
      <c r="DF76" s="34">
        <v>1</v>
      </c>
      <c r="DG76" s="34"/>
      <c r="DH76" s="34"/>
      <c r="DI76" s="34"/>
      <c r="DJ76" s="34"/>
      <c r="DK76" s="34">
        <v>1</v>
      </c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>
        <v>1</v>
      </c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>
        <v>1</v>
      </c>
      <c r="EQ76" s="34">
        <v>1</v>
      </c>
      <c r="ER76" s="34"/>
      <c r="ES76" s="34">
        <v>1</v>
      </c>
      <c r="ET76" s="34"/>
      <c r="EU76" s="34"/>
      <c r="EV76" s="34">
        <v>1</v>
      </c>
      <c r="EW76" s="34"/>
      <c r="EX76" s="34"/>
      <c r="EY76" s="34"/>
      <c r="EZ76" s="34">
        <v>12</v>
      </c>
      <c r="FA76" s="34">
        <v>2</v>
      </c>
      <c r="FB76" s="32">
        <f t="shared" si="2"/>
        <v>31</v>
      </c>
      <c r="FC76" s="41" t="s">
        <v>462</v>
      </c>
    </row>
    <row r="77" ht="15" spans="1:159">
      <c r="A77">
        <v>76</v>
      </c>
      <c r="B77" s="27" t="s">
        <v>464</v>
      </c>
      <c r="C77" s="27" t="s">
        <v>465</v>
      </c>
      <c r="D77" s="27" t="s">
        <v>461</v>
      </c>
      <c r="E77" s="28" t="s">
        <v>313</v>
      </c>
      <c r="F77" s="29">
        <v>0</v>
      </c>
      <c r="G77" s="29"/>
      <c r="H77" s="29"/>
      <c r="I77" s="29"/>
      <c r="J77" s="29"/>
      <c r="K77" s="29">
        <v>1</v>
      </c>
      <c r="L77" s="29"/>
      <c r="M77" s="30"/>
      <c r="N77" s="30"/>
      <c r="O77" s="29"/>
      <c r="P77" s="29"/>
      <c r="Q77" s="29"/>
      <c r="R77" s="29"/>
      <c r="S77" s="29"/>
      <c r="T77" s="29"/>
      <c r="U77" s="29"/>
      <c r="V77" s="29"/>
      <c r="W77" s="29"/>
      <c r="X77" s="38"/>
      <c r="Y77" s="2">
        <v>1</v>
      </c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>
        <v>1</v>
      </c>
      <c r="AX77" s="2"/>
      <c r="AY77" s="2">
        <f>VLOOKUP(FC77,[18]参会明细!$A:$B,2,0)</f>
        <v>1</v>
      </c>
      <c r="AZ77" s="2"/>
      <c r="BA77" s="2"/>
      <c r="BB77" s="2"/>
      <c r="BC77" s="2"/>
      <c r="BD77" s="2"/>
      <c r="BE77" s="2"/>
      <c r="BF77" s="2"/>
      <c r="BG77" s="32"/>
      <c r="BH77" s="32"/>
      <c r="BI77" s="32"/>
      <c r="BJ77" s="32"/>
      <c r="BK77" s="32"/>
      <c r="BL77" s="32"/>
      <c r="BM77" s="32"/>
      <c r="BN77" s="32"/>
      <c r="BO77" s="32"/>
      <c r="BP77" s="32">
        <v>1</v>
      </c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12">
        <f>IF(ISNA(VLOOKUP(FC77,[7]刘禹骏发起的直播!$F$16:$F$437,2,0)),"",1)</f>
        <v>1</v>
      </c>
      <c r="CB77" s="12" t="str">
        <f>IF(ISNA(VLOOKUP(FC77,[8]日程信息!$A$11:$A$298,2,0)),"",1)</f>
        <v/>
      </c>
      <c r="CC77" s="12">
        <f>IF(ISNA(VLOOKUP(FC77,[9]视频会议通话详单!$A$7:$A$252,2,0)),"",1)</f>
        <v>1</v>
      </c>
      <c r="CD77" s="12">
        <f>IF(ISNA(VLOOKUP(FC77,[10]视频会议通话详单!$A$7:$A$115,2,0)),"",1)</f>
        <v>1</v>
      </c>
      <c r="CE77" s="12" t="str">
        <f>IF(ISNA(VLOOKUP(FC77,[11]日程信息!$A$11:$A$35,2,0)),"",1)</f>
        <v/>
      </c>
      <c r="CF77" s="12" t="str">
        <f>IF(ISNA(VLOOKUP(FC77,[12]创新创业宣讲!$E$17:$E$213,2,0)),"",1)</f>
        <v/>
      </c>
      <c r="CG77" s="12" t="str">
        <f>IF(ISNA(VLOOKUP(FC77,[13]日程信息!$A$11:$A$55,2,0)),"",1)</f>
        <v/>
      </c>
      <c r="CH77" s="12" t="str">
        <f>IF(ISNA(VLOOKUP(FC77,[14]日程信息!$A$11:$A$44,2,0)),"",1)</f>
        <v/>
      </c>
      <c r="CI77" s="12" t="str">
        <f>IF(ISNA(VLOOKUP(FC77,[15]日程信息!$A$11:$A$45,2,0)),"",1)</f>
        <v/>
      </c>
      <c r="CJ77" s="12" t="str">
        <f>IF(ISNA(VLOOKUP(FC77,[16]日程信息!$A$11:$A$45,2,0)),"",1)</f>
        <v/>
      </c>
      <c r="CK77" s="12" t="str">
        <f>IF(ISNA(VLOOKUP(FC77,[17]日程信息!$A$11:$A$37,2,0)),"",1)</f>
        <v/>
      </c>
      <c r="CN77" s="33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>
        <v>1</v>
      </c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>
        <v>1</v>
      </c>
      <c r="EC77" s="34"/>
      <c r="ED77" s="34"/>
      <c r="EE77" s="34"/>
      <c r="EF77" s="34"/>
      <c r="EG77" s="34">
        <v>1</v>
      </c>
      <c r="EH77" s="34"/>
      <c r="EI77" s="34"/>
      <c r="EJ77" s="34"/>
      <c r="EK77" s="34">
        <v>1</v>
      </c>
      <c r="EL77" s="34">
        <v>1</v>
      </c>
      <c r="EM77" s="34"/>
      <c r="EN77" s="34">
        <v>1</v>
      </c>
      <c r="EO77" s="34"/>
      <c r="EP77" s="34">
        <v>1</v>
      </c>
      <c r="EQ77" s="34"/>
      <c r="ER77" s="34"/>
      <c r="ES77" s="34">
        <v>1</v>
      </c>
      <c r="ET77" s="34"/>
      <c r="EU77" s="34"/>
      <c r="EV77" s="34"/>
      <c r="EW77" s="34">
        <v>1</v>
      </c>
      <c r="EX77" s="34"/>
      <c r="EY77" s="34"/>
      <c r="EZ77" s="34">
        <v>4</v>
      </c>
      <c r="FA77" s="34">
        <v>2</v>
      </c>
      <c r="FB77" s="32">
        <f t="shared" si="2"/>
        <v>23</v>
      </c>
      <c r="FC77" s="41" t="s">
        <v>464</v>
      </c>
    </row>
    <row r="78" ht="15" spans="1:159">
      <c r="A78">
        <v>77</v>
      </c>
      <c r="B78" s="27" t="s">
        <v>466</v>
      </c>
      <c r="C78" s="27" t="s">
        <v>467</v>
      </c>
      <c r="D78" s="27" t="s">
        <v>461</v>
      </c>
      <c r="E78" s="28" t="s">
        <v>316</v>
      </c>
      <c r="F78" s="29">
        <v>0</v>
      </c>
      <c r="G78" s="29"/>
      <c r="H78" s="29"/>
      <c r="I78" s="29"/>
      <c r="J78" s="29"/>
      <c r="K78" s="29">
        <v>1</v>
      </c>
      <c r="L78" s="29"/>
      <c r="M78" s="30"/>
      <c r="N78" s="30"/>
      <c r="O78" s="29"/>
      <c r="P78" s="29"/>
      <c r="Q78" s="29"/>
      <c r="R78" s="29"/>
      <c r="S78" s="29"/>
      <c r="T78" s="29"/>
      <c r="U78" s="29"/>
      <c r="V78" s="29"/>
      <c r="W78" s="29"/>
      <c r="X78" s="38">
        <v>1</v>
      </c>
      <c r="Y78" s="2">
        <v>1</v>
      </c>
      <c r="Z78" s="2"/>
      <c r="AA78" s="2">
        <v>1</v>
      </c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>
        <v>1</v>
      </c>
      <c r="AO78" s="2"/>
      <c r="AP78" s="2"/>
      <c r="AQ78" s="2"/>
      <c r="AR78" s="2"/>
      <c r="AS78" s="2"/>
      <c r="AT78" s="2"/>
      <c r="AU78" s="2">
        <v>1</v>
      </c>
      <c r="AV78" s="2"/>
      <c r="AW78" s="2">
        <v>1</v>
      </c>
      <c r="AX78" s="2"/>
      <c r="AY78" s="2"/>
      <c r="AZ78" s="2"/>
      <c r="BA78" s="2"/>
      <c r="BB78" s="2"/>
      <c r="BC78" s="2"/>
      <c r="BD78" s="2"/>
      <c r="BE78" s="2"/>
      <c r="BF78" s="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>
        <v>1</v>
      </c>
      <c r="BT78" s="32"/>
      <c r="BU78" s="32"/>
      <c r="BV78" s="32"/>
      <c r="BW78" s="32"/>
      <c r="BX78" s="32">
        <v>1</v>
      </c>
      <c r="BY78" s="32"/>
      <c r="BZ78" s="32"/>
      <c r="CA78" s="12" t="str">
        <f>IF(ISNA(VLOOKUP(FC78,[7]刘禹骏发起的直播!$F$16:$F$437,2,0)),"",1)</f>
        <v/>
      </c>
      <c r="CB78" s="12" t="str">
        <f>IF(ISNA(VLOOKUP(FC78,[8]日程信息!$A$11:$A$298,2,0)),"",1)</f>
        <v/>
      </c>
      <c r="CC78" s="12" t="str">
        <f>IF(ISNA(VLOOKUP(FC78,[9]视频会议通话详单!$A$7:$A$252,2,0)),"",1)</f>
        <v/>
      </c>
      <c r="CD78" s="12" t="str">
        <f>IF(ISNA(VLOOKUP(FC78,[10]视频会议通话详单!$A$7:$A$115,2,0)),"",1)</f>
        <v/>
      </c>
      <c r="CE78" s="12" t="str">
        <f>IF(ISNA(VLOOKUP(FC78,[11]日程信息!$A$11:$A$35,2,0)),"",1)</f>
        <v/>
      </c>
      <c r="CF78" s="12" t="str">
        <f>IF(ISNA(VLOOKUP(FC78,[12]创新创业宣讲!$E$17:$E$213,2,0)),"",1)</f>
        <v/>
      </c>
      <c r="CG78" s="12" t="str">
        <f>IF(ISNA(VLOOKUP(FC78,[13]日程信息!$A$11:$A$55,2,0)),"",1)</f>
        <v/>
      </c>
      <c r="CH78" s="12" t="str">
        <f>IF(ISNA(VLOOKUP(FC78,[14]日程信息!$A$11:$A$44,2,0)),"",1)</f>
        <v/>
      </c>
      <c r="CI78" s="12" t="str">
        <f>IF(ISNA(VLOOKUP(FC78,[15]日程信息!$A$11:$A$45,2,0)),"",1)</f>
        <v/>
      </c>
      <c r="CJ78" s="12" t="str">
        <f>IF(ISNA(VLOOKUP(FC78,[16]日程信息!$A$11:$A$45,2,0)),"",1)</f>
        <v/>
      </c>
      <c r="CK78" s="12" t="str">
        <f>IF(ISNA(VLOOKUP(FC78,[17]日程信息!$A$11:$A$37,2,0)),"",1)</f>
        <v/>
      </c>
      <c r="CN78" s="33"/>
      <c r="CO78" s="34"/>
      <c r="CP78" s="34"/>
      <c r="CQ78" s="34"/>
      <c r="CR78" s="34"/>
      <c r="CS78" s="34"/>
      <c r="CT78" s="34">
        <v>1</v>
      </c>
      <c r="CU78" s="34"/>
      <c r="CV78" s="34"/>
      <c r="CW78" s="34"/>
      <c r="CX78" s="34"/>
      <c r="CY78" s="34">
        <v>1</v>
      </c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>
        <v>1</v>
      </c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>
        <v>1</v>
      </c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>
        <v>1</v>
      </c>
      <c r="EL78" s="34">
        <v>1</v>
      </c>
      <c r="EM78" s="34"/>
      <c r="EN78" s="34"/>
      <c r="EO78" s="34"/>
      <c r="EP78" s="34">
        <v>1</v>
      </c>
      <c r="EQ78" s="34"/>
      <c r="ER78" s="34"/>
      <c r="ES78" s="34"/>
      <c r="ET78" s="34"/>
      <c r="EU78" s="34"/>
      <c r="EV78" s="34">
        <v>1</v>
      </c>
      <c r="EW78" s="34">
        <v>1</v>
      </c>
      <c r="EX78" s="34"/>
      <c r="EY78" s="34"/>
      <c r="EZ78" s="34">
        <v>2</v>
      </c>
      <c r="FA78" s="34">
        <v>2</v>
      </c>
      <c r="FB78" s="32">
        <f t="shared" si="2"/>
        <v>22</v>
      </c>
      <c r="FC78" s="41" t="s">
        <v>466</v>
      </c>
    </row>
    <row r="79" ht="15" spans="1:159">
      <c r="A79">
        <v>78</v>
      </c>
      <c r="B79" s="27" t="s">
        <v>468</v>
      </c>
      <c r="C79" s="27" t="s">
        <v>469</v>
      </c>
      <c r="D79" s="27" t="s">
        <v>461</v>
      </c>
      <c r="E79" s="28" t="s">
        <v>313</v>
      </c>
      <c r="F79" s="29">
        <v>1</v>
      </c>
      <c r="G79" s="29"/>
      <c r="H79" s="29"/>
      <c r="I79" s="29"/>
      <c r="J79" s="29"/>
      <c r="K79" s="29"/>
      <c r="L79" s="29"/>
      <c r="M79" s="30">
        <v>1</v>
      </c>
      <c r="N79" s="30"/>
      <c r="O79" s="29"/>
      <c r="P79" s="29"/>
      <c r="Q79" s="29"/>
      <c r="R79" s="29">
        <v>1</v>
      </c>
      <c r="S79" s="29"/>
      <c r="T79" s="29"/>
      <c r="U79" s="29"/>
      <c r="V79" s="29"/>
      <c r="W79" s="29"/>
      <c r="X79" s="38"/>
      <c r="Y79" s="2"/>
      <c r="Z79" s="2"/>
      <c r="AA79" s="2"/>
      <c r="AB79" s="2">
        <v>2</v>
      </c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>
        <f>VLOOKUP(FC79,[18]参会明细!$A:$B,2,0)</f>
        <v>1</v>
      </c>
      <c r="AZ79" s="2"/>
      <c r="BA79" s="2"/>
      <c r="BB79" s="2"/>
      <c r="BC79" s="2"/>
      <c r="BD79" s="2">
        <f>VLOOKUP(FC79,[28]日程信息!$A$10:$D$49,4,0)</f>
        <v>1</v>
      </c>
      <c r="BE79" s="2"/>
      <c r="BF79" s="2"/>
      <c r="BG79" s="32"/>
      <c r="BH79" s="32"/>
      <c r="BI79" s="32"/>
      <c r="BJ79" s="32"/>
      <c r="BK79" s="32"/>
      <c r="BL79" s="32"/>
      <c r="BM79" s="32"/>
      <c r="BN79" s="32"/>
      <c r="BO79" s="32">
        <v>1</v>
      </c>
      <c r="BP79" s="32"/>
      <c r="BQ79" s="32"/>
      <c r="BR79" s="32"/>
      <c r="BS79" s="32">
        <v>1</v>
      </c>
      <c r="BT79" s="32"/>
      <c r="BU79" s="32">
        <v>1</v>
      </c>
      <c r="BV79" s="32"/>
      <c r="BW79" s="32"/>
      <c r="BX79" s="32"/>
      <c r="BY79" s="32"/>
      <c r="BZ79" s="32"/>
      <c r="CA79" s="12" t="str">
        <f>IF(ISNA(VLOOKUP(FC79,[7]刘禹骏发起的直播!$F$16:$F$437,2,0)),"",1)</f>
        <v/>
      </c>
      <c r="CB79" s="12" t="str">
        <f>IF(ISNA(VLOOKUP(FC79,[8]日程信息!$A$11:$A$298,2,0)),"",1)</f>
        <v/>
      </c>
      <c r="CC79" s="12" t="str">
        <f>IF(ISNA(VLOOKUP(FC79,[9]视频会议通话详单!$A$7:$A$252,2,0)),"",1)</f>
        <v/>
      </c>
      <c r="CD79" s="12" t="str">
        <f>IF(ISNA(VLOOKUP(FC79,[10]视频会议通话详单!$A$7:$A$115,2,0)),"",1)</f>
        <v/>
      </c>
      <c r="CE79" s="12" t="str">
        <f>IF(ISNA(VLOOKUP(FC79,[11]日程信息!$A$11:$A$35,2,0)),"",1)</f>
        <v/>
      </c>
      <c r="CF79" s="12" t="str">
        <f>IF(ISNA(VLOOKUP(FC79,[12]创新创业宣讲!$E$17:$E$213,2,0)),"",1)</f>
        <v/>
      </c>
      <c r="CG79" s="12" t="str">
        <f>IF(ISNA(VLOOKUP(FC79,[13]日程信息!$A$11:$A$55,2,0)),"",1)</f>
        <v/>
      </c>
      <c r="CH79" s="12" t="str">
        <f>IF(ISNA(VLOOKUP(FC79,[14]日程信息!$A$11:$A$44,2,0)),"",1)</f>
        <v/>
      </c>
      <c r="CI79" s="12" t="str">
        <f>IF(ISNA(VLOOKUP(FC79,[15]日程信息!$A$11:$A$45,2,0)),"",1)</f>
        <v/>
      </c>
      <c r="CJ79" s="12" t="str">
        <f>IF(ISNA(VLOOKUP(FC79,[16]日程信息!$A$11:$A$45,2,0)),"",1)</f>
        <v/>
      </c>
      <c r="CK79" s="12" t="str">
        <f>IF(ISNA(VLOOKUP(FC79,[17]日程信息!$A$11:$A$37,2,0)),"",1)</f>
        <v/>
      </c>
      <c r="CN79" s="33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>
        <v>1</v>
      </c>
      <c r="DT79" s="34"/>
      <c r="DU79" s="34"/>
      <c r="DV79" s="34">
        <v>1</v>
      </c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>
        <v>1</v>
      </c>
      <c r="EL79" s="34">
        <v>1</v>
      </c>
      <c r="EM79" s="34"/>
      <c r="EN79" s="34"/>
      <c r="EO79" s="34"/>
      <c r="EP79" s="34">
        <v>1</v>
      </c>
      <c r="EQ79" s="34"/>
      <c r="ER79" s="34"/>
      <c r="ES79" s="34">
        <v>1</v>
      </c>
      <c r="ET79" s="34"/>
      <c r="EU79" s="34"/>
      <c r="EV79" s="34">
        <v>1</v>
      </c>
      <c r="EW79" s="34"/>
      <c r="EX79" s="34"/>
      <c r="EY79" s="34"/>
      <c r="EZ79" s="34">
        <v>4</v>
      </c>
      <c r="FA79" s="34">
        <v>2</v>
      </c>
      <c r="FB79" s="32">
        <f t="shared" si="2"/>
        <v>23</v>
      </c>
      <c r="FC79" s="41" t="s">
        <v>468</v>
      </c>
    </row>
    <row r="80" ht="15" spans="1:159">
      <c r="A80">
        <v>79</v>
      </c>
      <c r="B80" s="27" t="s">
        <v>470</v>
      </c>
      <c r="C80" s="27" t="s">
        <v>471</v>
      </c>
      <c r="D80" s="27" t="s">
        <v>461</v>
      </c>
      <c r="E80" s="28" t="s">
        <v>316</v>
      </c>
      <c r="F80" s="29">
        <v>1</v>
      </c>
      <c r="G80" s="29"/>
      <c r="H80" s="29"/>
      <c r="I80" s="29"/>
      <c r="J80" s="29"/>
      <c r="K80" s="29">
        <v>1</v>
      </c>
      <c r="L80" s="29"/>
      <c r="M80" s="30"/>
      <c r="N80" s="30"/>
      <c r="O80" s="29"/>
      <c r="P80" s="29">
        <v>1</v>
      </c>
      <c r="Q80" s="29">
        <v>1</v>
      </c>
      <c r="R80" s="29">
        <v>1</v>
      </c>
      <c r="S80" s="29">
        <v>1</v>
      </c>
      <c r="T80" s="29"/>
      <c r="U80" s="29"/>
      <c r="V80" s="29"/>
      <c r="W80" s="29"/>
      <c r="X80" s="38">
        <v>1</v>
      </c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>
        <f>VLOOKUP(FC80,[18]参会明细!$A:$B,2,0)</f>
        <v>1</v>
      </c>
      <c r="AZ80" s="2"/>
      <c r="BA80" s="2"/>
      <c r="BB80" s="2"/>
      <c r="BC80" s="2"/>
      <c r="BD80" s="2"/>
      <c r="BE80" s="2"/>
      <c r="BF80" s="2">
        <v>1</v>
      </c>
      <c r="BG80" s="32"/>
      <c r="BH80" s="32"/>
      <c r="BI80" s="32"/>
      <c r="BJ80" s="32"/>
      <c r="BK80" s="32"/>
      <c r="BL80" s="32"/>
      <c r="BM80" s="32"/>
      <c r="BN80" s="32"/>
      <c r="BO80" s="32"/>
      <c r="BP80" s="32">
        <v>1</v>
      </c>
      <c r="BQ80" s="32">
        <v>1</v>
      </c>
      <c r="BR80" s="32"/>
      <c r="BS80" s="32">
        <v>1</v>
      </c>
      <c r="BT80" s="32"/>
      <c r="BU80" s="32"/>
      <c r="BV80" s="32"/>
      <c r="BW80" s="32"/>
      <c r="BX80" s="32"/>
      <c r="BY80" s="32"/>
      <c r="BZ80" s="32">
        <v>1</v>
      </c>
      <c r="CA80" s="12" t="str">
        <f>IF(ISNA(VLOOKUP(FC80,[7]刘禹骏发起的直播!$F$16:$F$437,2,0)),"",1)</f>
        <v/>
      </c>
      <c r="CB80" s="12" t="str">
        <f>IF(ISNA(VLOOKUP(FC80,[8]日程信息!$A$11:$A$298,2,0)),"",1)</f>
        <v/>
      </c>
      <c r="CC80" s="12">
        <f>IF(ISNA(VLOOKUP(FC80,[9]视频会议通话详单!$A$7:$A$252,2,0)),"",1)</f>
        <v>1</v>
      </c>
      <c r="CD80" s="12">
        <f>IF(ISNA(VLOOKUP(FC80,[10]视频会议通话详单!$A$7:$A$115,2,0)),"",1)</f>
        <v>1</v>
      </c>
      <c r="CE80" s="12" t="str">
        <f>IF(ISNA(VLOOKUP(FC80,[11]日程信息!$A$11:$A$35,2,0)),"",1)</f>
        <v/>
      </c>
      <c r="CF80" s="12" t="str">
        <f>IF(ISNA(VLOOKUP(FC80,[12]创新创业宣讲!$E$17:$E$213,2,0)),"",1)</f>
        <v/>
      </c>
      <c r="CG80" s="12" t="str">
        <f>IF(ISNA(VLOOKUP(FC80,[13]日程信息!$A$11:$A$55,2,0)),"",1)</f>
        <v/>
      </c>
      <c r="CH80" s="12" t="str">
        <f>IF(ISNA(VLOOKUP(FC80,[14]日程信息!$A$11:$A$44,2,0)),"",1)</f>
        <v/>
      </c>
      <c r="CI80" s="12" t="str">
        <f>IF(ISNA(VLOOKUP(FC80,[15]日程信息!$A$11:$A$45,2,0)),"",1)</f>
        <v/>
      </c>
      <c r="CJ80" s="12" t="str">
        <f>IF(ISNA(VLOOKUP(FC80,[16]日程信息!$A$11:$A$45,2,0)),"",1)</f>
        <v/>
      </c>
      <c r="CK80" s="12" t="str">
        <f>IF(ISNA(VLOOKUP(FC80,[17]日程信息!$A$11:$A$37,2,0)),"",1)</f>
        <v/>
      </c>
      <c r="CN80" s="33"/>
      <c r="CO80" s="34"/>
      <c r="CP80" s="34">
        <v>1</v>
      </c>
      <c r="CQ80" s="34"/>
      <c r="CR80" s="34"/>
      <c r="CS80" s="34"/>
      <c r="CT80" s="34"/>
      <c r="CU80" s="34"/>
      <c r="CV80" s="34"/>
      <c r="CW80" s="34"/>
      <c r="CX80" s="34"/>
      <c r="CY80" s="34">
        <v>1</v>
      </c>
      <c r="CZ80" s="34"/>
      <c r="DA80" s="34"/>
      <c r="DB80" s="34"/>
      <c r="DC80" s="34"/>
      <c r="DD80" s="34">
        <v>1</v>
      </c>
      <c r="DE80" s="34"/>
      <c r="DF80" s="34"/>
      <c r="DG80" s="34"/>
      <c r="DH80" s="34">
        <v>1</v>
      </c>
      <c r="DI80" s="34"/>
      <c r="DJ80" s="34">
        <v>1</v>
      </c>
      <c r="DK80" s="34"/>
      <c r="DL80" s="34"/>
      <c r="DM80" s="34"/>
      <c r="DN80" s="34"/>
      <c r="DO80" s="34"/>
      <c r="DP80" s="34"/>
      <c r="DQ80" s="34">
        <v>1</v>
      </c>
      <c r="DR80" s="34"/>
      <c r="DS80" s="34"/>
      <c r="DT80" s="34"/>
      <c r="DU80" s="34"/>
      <c r="DV80" s="34">
        <v>1</v>
      </c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>
        <v>1</v>
      </c>
      <c r="EH80" s="34"/>
      <c r="EI80" s="34"/>
      <c r="EJ80" s="34"/>
      <c r="EK80" s="34">
        <v>1</v>
      </c>
      <c r="EL80" s="34">
        <v>1</v>
      </c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>
        <v>2</v>
      </c>
      <c r="FB80" s="32">
        <f t="shared" si="2"/>
        <v>27</v>
      </c>
      <c r="FC80" s="41" t="s">
        <v>470</v>
      </c>
    </row>
    <row r="81" ht="15" spans="1:159">
      <c r="A81">
        <v>80</v>
      </c>
      <c r="B81" s="27" t="s">
        <v>472</v>
      </c>
      <c r="C81" s="27" t="s">
        <v>473</v>
      </c>
      <c r="D81" s="27" t="s">
        <v>461</v>
      </c>
      <c r="E81" s="28" t="s">
        <v>313</v>
      </c>
      <c r="F81" s="29">
        <v>0</v>
      </c>
      <c r="G81" s="29"/>
      <c r="H81" s="29"/>
      <c r="I81" s="29"/>
      <c r="J81" s="29"/>
      <c r="K81" s="29"/>
      <c r="L81" s="29"/>
      <c r="M81" s="30"/>
      <c r="N81" s="30"/>
      <c r="O81" s="29"/>
      <c r="P81" s="29"/>
      <c r="Q81" s="29">
        <v>1</v>
      </c>
      <c r="R81" s="29"/>
      <c r="S81" s="29"/>
      <c r="T81" s="29"/>
      <c r="U81" s="29"/>
      <c r="V81" s="29"/>
      <c r="W81" s="29"/>
      <c r="X81" s="38">
        <v>1</v>
      </c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>
        <f>VLOOKUP(FC81,[18]参会明细!$A:$B,2,0)</f>
        <v>1</v>
      </c>
      <c r="AZ81" s="2"/>
      <c r="BA81" s="2"/>
      <c r="BB81" s="2"/>
      <c r="BC81" s="2"/>
      <c r="BD81" s="2">
        <f>VLOOKUP(FC81,[28]日程信息!$A$10:$D$49,4,0)</f>
        <v>1</v>
      </c>
      <c r="BE81" s="2"/>
      <c r="BF81" s="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>
        <v>1</v>
      </c>
      <c r="BT81" s="32"/>
      <c r="BU81" s="32"/>
      <c r="BV81" s="32"/>
      <c r="BW81" s="32"/>
      <c r="BX81" s="32"/>
      <c r="BY81" s="32"/>
      <c r="BZ81" s="32"/>
      <c r="CA81" s="12" t="str">
        <f>IF(ISNA(VLOOKUP(FC81,[7]刘禹骏发起的直播!$F$16:$F$437,2,0)),"",1)</f>
        <v/>
      </c>
      <c r="CB81" s="12" t="str">
        <f>IF(ISNA(VLOOKUP(FC81,[8]日程信息!$A$11:$A$298,2,0)),"",1)</f>
        <v/>
      </c>
      <c r="CC81" s="12">
        <f>IF(ISNA(VLOOKUP(FC81,[9]视频会议通话详单!$A$7:$A$252,2,0)),"",1)</f>
        <v>1</v>
      </c>
      <c r="CD81" s="12" t="str">
        <f>IF(ISNA(VLOOKUP(FC81,[10]视频会议通话详单!$A$7:$A$115,2,0)),"",1)</f>
        <v/>
      </c>
      <c r="CE81" s="12" t="str">
        <f>IF(ISNA(VLOOKUP(FC81,[11]日程信息!$A$11:$A$35,2,0)),"",1)</f>
        <v/>
      </c>
      <c r="CF81" s="12">
        <f>IF(ISNA(VLOOKUP(FC81,[12]创新创业宣讲!$E$17:$E$213,2,0)),"",1)</f>
        <v>1</v>
      </c>
      <c r="CG81" s="12" t="str">
        <f>IF(ISNA(VLOOKUP(FC81,[13]日程信息!$A$11:$A$55,2,0)),"",1)</f>
        <v/>
      </c>
      <c r="CH81" s="12" t="str">
        <f>IF(ISNA(VLOOKUP(FC81,[14]日程信息!$A$11:$A$44,2,0)),"",1)</f>
        <v/>
      </c>
      <c r="CI81" s="12" t="str">
        <f>IF(ISNA(VLOOKUP(FC81,[15]日程信息!$A$11:$A$45,2,0)),"",1)</f>
        <v/>
      </c>
      <c r="CJ81" s="12" t="str">
        <f>IF(ISNA(VLOOKUP(FC81,[16]日程信息!$A$11:$A$45,2,0)),"",1)</f>
        <v/>
      </c>
      <c r="CK81" s="12" t="str">
        <f>IF(ISNA(VLOOKUP(FC81,[17]日程信息!$A$11:$A$37,2,0)),"",1)</f>
        <v/>
      </c>
      <c r="CN81" s="33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>
        <v>1</v>
      </c>
      <c r="DB81" s="34"/>
      <c r="DC81" s="34"/>
      <c r="DD81" s="34">
        <v>1</v>
      </c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>
        <v>1</v>
      </c>
      <c r="DW81" s="34">
        <v>1</v>
      </c>
      <c r="DX81" s="34"/>
      <c r="DY81" s="34"/>
      <c r="DZ81" s="34"/>
      <c r="EA81" s="34"/>
      <c r="EB81" s="34">
        <v>1</v>
      </c>
      <c r="EC81" s="34"/>
      <c r="ED81" s="34"/>
      <c r="EE81" s="34"/>
      <c r="EF81" s="34"/>
      <c r="EG81" s="34"/>
      <c r="EH81" s="34"/>
      <c r="EI81" s="34"/>
      <c r="EJ81" s="34"/>
      <c r="EK81" s="34">
        <v>1</v>
      </c>
      <c r="EL81" s="34">
        <v>1</v>
      </c>
      <c r="EM81" s="34"/>
      <c r="EN81" s="34"/>
      <c r="EO81" s="34"/>
      <c r="EP81" s="34">
        <v>1</v>
      </c>
      <c r="EQ81" s="34"/>
      <c r="ER81" s="34"/>
      <c r="ES81" s="34">
        <v>1</v>
      </c>
      <c r="ET81" s="34"/>
      <c r="EU81" s="34"/>
      <c r="EV81" s="34"/>
      <c r="EW81" s="34"/>
      <c r="EX81" s="34"/>
      <c r="EY81" s="34"/>
      <c r="EZ81" s="34">
        <v>6</v>
      </c>
      <c r="FA81" s="34">
        <v>2</v>
      </c>
      <c r="FB81" s="32">
        <f t="shared" si="2"/>
        <v>24</v>
      </c>
      <c r="FC81" s="41" t="s">
        <v>472</v>
      </c>
    </row>
    <row r="82" ht="15" spans="1:159">
      <c r="A82">
        <v>81</v>
      </c>
      <c r="B82" s="27" t="s">
        <v>474</v>
      </c>
      <c r="C82" s="27" t="s">
        <v>475</v>
      </c>
      <c r="D82" s="27" t="s">
        <v>461</v>
      </c>
      <c r="E82" s="28" t="s">
        <v>316</v>
      </c>
      <c r="F82" s="29">
        <v>0</v>
      </c>
      <c r="G82" s="29"/>
      <c r="H82" s="29"/>
      <c r="I82" s="29"/>
      <c r="J82" s="29"/>
      <c r="K82" s="29">
        <v>1</v>
      </c>
      <c r="L82" s="29"/>
      <c r="M82" s="30"/>
      <c r="N82" s="30"/>
      <c r="O82" s="29"/>
      <c r="P82" s="29"/>
      <c r="Q82" s="29"/>
      <c r="R82" s="29">
        <v>1</v>
      </c>
      <c r="S82" s="29"/>
      <c r="T82" s="29"/>
      <c r="U82" s="29"/>
      <c r="V82" s="29"/>
      <c r="W82" s="29"/>
      <c r="X82" s="38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>
        <f>VLOOKUP(FC82,[19]日程信息!$A$11:$B$70,2,0)</f>
        <v>1</v>
      </c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32">
        <v>1</v>
      </c>
      <c r="BH82" s="32"/>
      <c r="BI82" s="32"/>
      <c r="BJ82" s="32"/>
      <c r="BK82" s="32"/>
      <c r="BL82" s="32"/>
      <c r="BM82" s="32"/>
      <c r="BN82" s="32"/>
      <c r="BO82" s="32">
        <v>1</v>
      </c>
      <c r="BP82" s="32">
        <v>1</v>
      </c>
      <c r="BQ82" s="32">
        <v>1</v>
      </c>
      <c r="BR82" s="32"/>
      <c r="BS82" s="32">
        <v>1</v>
      </c>
      <c r="BT82" s="32"/>
      <c r="BU82" s="32"/>
      <c r="BV82" s="32"/>
      <c r="BW82" s="32"/>
      <c r="BX82" s="32">
        <v>1</v>
      </c>
      <c r="BY82" s="32"/>
      <c r="BZ82" s="32">
        <v>1</v>
      </c>
      <c r="CA82" s="12">
        <f>IF(ISNA(VLOOKUP(FC82,[7]刘禹骏发起的直播!$F$16:$F$437,2,0)),"",1)</f>
        <v>1</v>
      </c>
      <c r="CB82" s="12" t="str">
        <f>IF(ISNA(VLOOKUP(FC82,[8]日程信息!$A$11:$A$298,2,0)),"",1)</f>
        <v/>
      </c>
      <c r="CC82" s="12">
        <f>IF(ISNA(VLOOKUP(FC82,[9]视频会议通话详单!$A$7:$A$252,2,0)),"",1)</f>
        <v>1</v>
      </c>
      <c r="CD82" s="12" t="str">
        <f>IF(ISNA(VLOOKUP(FC82,[10]视频会议通话详单!$A$7:$A$115,2,0)),"",1)</f>
        <v/>
      </c>
      <c r="CE82" s="12" t="str">
        <f>IF(ISNA(VLOOKUP(FC82,[11]日程信息!$A$11:$A$35,2,0)),"",1)</f>
        <v/>
      </c>
      <c r="CF82" s="12" t="str">
        <f>IF(ISNA(VLOOKUP(FC82,[12]创新创业宣讲!$E$17:$E$213,2,0)),"",1)</f>
        <v/>
      </c>
      <c r="CG82" s="12" t="str">
        <f>IF(ISNA(VLOOKUP(FC82,[13]日程信息!$A$11:$A$55,2,0)),"",1)</f>
        <v/>
      </c>
      <c r="CH82" s="12" t="str">
        <f>IF(ISNA(VLOOKUP(FC82,[14]日程信息!$A$11:$A$44,2,0)),"",1)</f>
        <v/>
      </c>
      <c r="CI82" s="12" t="str">
        <f>IF(ISNA(VLOOKUP(FC82,[15]日程信息!$A$11:$A$45,2,0)),"",1)</f>
        <v/>
      </c>
      <c r="CJ82" s="12" t="str">
        <f>IF(ISNA(VLOOKUP(FC82,[16]日程信息!$A$11:$A$45,2,0)),"",1)</f>
        <v/>
      </c>
      <c r="CK82" s="12" t="str">
        <f>IF(ISNA(VLOOKUP(FC82,[17]日程信息!$A$11:$A$37,2,0)),"",1)</f>
        <v/>
      </c>
      <c r="CN82" s="33"/>
      <c r="CO82" s="34"/>
      <c r="CP82" s="34">
        <v>1</v>
      </c>
      <c r="CQ82" s="34"/>
      <c r="CR82" s="34"/>
      <c r="CS82" s="34"/>
      <c r="CT82" s="34"/>
      <c r="CU82" s="34"/>
      <c r="CV82" s="34"/>
      <c r="CW82" s="34"/>
      <c r="CX82" s="34"/>
      <c r="CY82" s="34">
        <v>1</v>
      </c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>
        <v>1</v>
      </c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>
        <v>1</v>
      </c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>
        <v>1</v>
      </c>
      <c r="EH82" s="34"/>
      <c r="EI82" s="34"/>
      <c r="EJ82" s="34"/>
      <c r="EK82" s="34">
        <v>1</v>
      </c>
      <c r="EL82" s="34">
        <v>1</v>
      </c>
      <c r="EM82" s="34"/>
      <c r="EN82" s="34">
        <v>1</v>
      </c>
      <c r="EO82" s="34"/>
      <c r="EP82" s="34">
        <v>1</v>
      </c>
      <c r="EQ82" s="34"/>
      <c r="ER82" s="34"/>
      <c r="ES82" s="34"/>
      <c r="ET82" s="34"/>
      <c r="EU82" s="34"/>
      <c r="EV82" s="34"/>
      <c r="EW82" s="34"/>
      <c r="EX82" s="34"/>
      <c r="EY82" s="34"/>
      <c r="EZ82" s="34">
        <v>2</v>
      </c>
      <c r="FA82" s="34">
        <v>2</v>
      </c>
      <c r="FB82" s="32">
        <f t="shared" si="2"/>
        <v>25</v>
      </c>
      <c r="FC82" s="41" t="s">
        <v>474</v>
      </c>
    </row>
    <row r="83" ht="15" spans="1:159">
      <c r="A83">
        <v>82</v>
      </c>
      <c r="B83" s="27" t="s">
        <v>476</v>
      </c>
      <c r="C83" s="27" t="s">
        <v>477</v>
      </c>
      <c r="D83" s="27" t="s">
        <v>461</v>
      </c>
      <c r="E83" s="28" t="s">
        <v>313</v>
      </c>
      <c r="F83" s="29">
        <v>1</v>
      </c>
      <c r="G83" s="29"/>
      <c r="H83" s="29"/>
      <c r="I83" s="29"/>
      <c r="J83" s="29"/>
      <c r="K83" s="29"/>
      <c r="L83" s="29"/>
      <c r="M83" s="30"/>
      <c r="N83" s="30"/>
      <c r="O83" s="29"/>
      <c r="P83" s="29"/>
      <c r="Q83" s="29"/>
      <c r="R83" s="29"/>
      <c r="S83" s="29"/>
      <c r="T83" s="29"/>
      <c r="U83" s="29"/>
      <c r="V83" s="29"/>
      <c r="W83" s="29"/>
      <c r="X83" s="38">
        <v>1</v>
      </c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>
        <f>VLOOKUP(FC83,[18]参会明细!$A:$B,2,0)</f>
        <v>1</v>
      </c>
      <c r="AZ83" s="2"/>
      <c r="BA83" s="2"/>
      <c r="BB83" s="2"/>
      <c r="BC83" s="2"/>
      <c r="BD83" s="2"/>
      <c r="BE83" s="2"/>
      <c r="BF83" s="2"/>
      <c r="BG83" s="32">
        <v>1</v>
      </c>
      <c r="BH83" s="32">
        <v>1</v>
      </c>
      <c r="BI83" s="32"/>
      <c r="BJ83" s="32"/>
      <c r="BK83" s="32">
        <v>2</v>
      </c>
      <c r="BL83" s="32"/>
      <c r="BM83" s="32"/>
      <c r="BN83" s="32"/>
      <c r="BO83" s="32"/>
      <c r="BP83" s="32">
        <v>1</v>
      </c>
      <c r="BQ83" s="32"/>
      <c r="BR83" s="32">
        <v>1</v>
      </c>
      <c r="BS83" s="32">
        <v>1</v>
      </c>
      <c r="BT83" s="32"/>
      <c r="BU83" s="32"/>
      <c r="BV83" s="32"/>
      <c r="BW83" s="32"/>
      <c r="BX83" s="32">
        <v>1</v>
      </c>
      <c r="BY83" s="32"/>
      <c r="BZ83" s="32"/>
      <c r="CA83" s="12" t="str">
        <f>IF(ISNA(VLOOKUP(FC83,[7]刘禹骏发起的直播!$F$16:$F$437,2,0)),"",1)</f>
        <v/>
      </c>
      <c r="CB83" s="12" t="str">
        <f>IF(ISNA(VLOOKUP(FC83,[8]日程信息!$A$11:$A$298,2,0)),"",1)</f>
        <v/>
      </c>
      <c r="CC83" s="12">
        <f>IF(ISNA(VLOOKUP(FC83,[9]视频会议通话详单!$A$7:$A$252,2,0)),"",1)</f>
        <v>1</v>
      </c>
      <c r="CD83" s="12" t="str">
        <f>IF(ISNA(VLOOKUP(FC83,[10]视频会议通话详单!$A$7:$A$115,2,0)),"",1)</f>
        <v/>
      </c>
      <c r="CE83" s="12" t="str">
        <f>IF(ISNA(VLOOKUP(FC83,[11]日程信息!$A$11:$A$35,2,0)),"",1)</f>
        <v/>
      </c>
      <c r="CF83" s="12" t="str">
        <f>IF(ISNA(VLOOKUP(FC83,[12]创新创业宣讲!$E$17:$E$213,2,0)),"",1)</f>
        <v/>
      </c>
      <c r="CG83" s="12" t="str">
        <f>IF(ISNA(VLOOKUP(FC83,[13]日程信息!$A$11:$A$55,2,0)),"",1)</f>
        <v/>
      </c>
      <c r="CH83" s="12" t="str">
        <f>IF(ISNA(VLOOKUP(FC83,[14]日程信息!$A$11:$A$44,2,0)),"",1)</f>
        <v/>
      </c>
      <c r="CI83" s="12" t="str">
        <f>IF(ISNA(VLOOKUP(FC83,[15]日程信息!$A$11:$A$45,2,0)),"",1)</f>
        <v/>
      </c>
      <c r="CJ83" s="12" t="str">
        <f>IF(ISNA(VLOOKUP(FC83,[16]日程信息!$A$11:$A$45,2,0)),"",1)</f>
        <v/>
      </c>
      <c r="CK83" s="12" t="str">
        <f>IF(ISNA(VLOOKUP(FC83,[17]日程信息!$A$11:$A$37,2,0)),"",1)</f>
        <v/>
      </c>
      <c r="CN83" s="33"/>
      <c r="CO83" s="34"/>
      <c r="CP83" s="34"/>
      <c r="CQ83" s="34"/>
      <c r="CR83" s="34"/>
      <c r="CS83" s="34"/>
      <c r="CT83" s="34"/>
      <c r="CU83" s="34"/>
      <c r="CV83" s="34"/>
      <c r="CW83" s="34">
        <v>1</v>
      </c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>
        <v>1</v>
      </c>
      <c r="EC83" s="34"/>
      <c r="ED83" s="34"/>
      <c r="EE83" s="34"/>
      <c r="EF83" s="34"/>
      <c r="EG83" s="34">
        <v>1</v>
      </c>
      <c r="EH83" s="34"/>
      <c r="EI83" s="34"/>
      <c r="EJ83" s="34"/>
      <c r="EK83" s="34">
        <v>1</v>
      </c>
      <c r="EL83" s="34">
        <v>1</v>
      </c>
      <c r="EM83" s="34"/>
      <c r="EN83" s="34">
        <v>1</v>
      </c>
      <c r="EO83" s="34"/>
      <c r="EP83" s="34">
        <v>1</v>
      </c>
      <c r="EQ83" s="34"/>
      <c r="ER83" s="34"/>
      <c r="ES83" s="34">
        <v>1</v>
      </c>
      <c r="ET83" s="34"/>
      <c r="EU83" s="34"/>
      <c r="EV83" s="34"/>
      <c r="EW83" s="34"/>
      <c r="EX83" s="34"/>
      <c r="EY83" s="34"/>
      <c r="EZ83" s="34">
        <v>2</v>
      </c>
      <c r="FA83" s="34">
        <v>2</v>
      </c>
      <c r="FB83" s="32">
        <f t="shared" si="2"/>
        <v>24</v>
      </c>
      <c r="FC83" s="41" t="s">
        <v>476</v>
      </c>
    </row>
    <row r="84" ht="15" spans="1:159">
      <c r="A84">
        <v>83</v>
      </c>
      <c r="B84" s="27" t="s">
        <v>478</v>
      </c>
      <c r="C84" s="27" t="s">
        <v>479</v>
      </c>
      <c r="D84" s="27" t="s">
        <v>461</v>
      </c>
      <c r="E84" s="28" t="s">
        <v>316</v>
      </c>
      <c r="F84" s="29">
        <v>0</v>
      </c>
      <c r="G84" s="29"/>
      <c r="H84" s="29"/>
      <c r="I84" s="29"/>
      <c r="J84" s="29"/>
      <c r="K84" s="29"/>
      <c r="L84" s="29"/>
      <c r="M84" s="30"/>
      <c r="N84" s="30"/>
      <c r="O84" s="29"/>
      <c r="P84" s="29"/>
      <c r="Q84" s="29"/>
      <c r="R84" s="29"/>
      <c r="S84" s="29"/>
      <c r="T84" s="29"/>
      <c r="U84" s="29"/>
      <c r="V84" s="29"/>
      <c r="W84" s="29"/>
      <c r="X84" s="38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>
        <v>1</v>
      </c>
      <c r="BY84" s="32"/>
      <c r="BZ84" s="32"/>
      <c r="CA84" s="12" t="str">
        <f>IF(ISNA(VLOOKUP(FC84,[7]刘禹骏发起的直播!$F$16:$F$437,2,0)),"",1)</f>
        <v/>
      </c>
      <c r="CB84" s="12" t="str">
        <f>IF(ISNA(VLOOKUP(FC84,[8]日程信息!$A$11:$A$298,2,0)),"",1)</f>
        <v/>
      </c>
      <c r="CC84" s="12" t="str">
        <f>IF(ISNA(VLOOKUP(FC84,[9]视频会议通话详单!$A$7:$A$252,2,0)),"",1)</f>
        <v/>
      </c>
      <c r="CD84" s="12" t="str">
        <f>IF(ISNA(VLOOKUP(FC84,[10]视频会议通话详单!$A$7:$A$115,2,0)),"",1)</f>
        <v/>
      </c>
      <c r="CE84" s="12" t="str">
        <f>IF(ISNA(VLOOKUP(FC84,[11]日程信息!$A$11:$A$35,2,0)),"",1)</f>
        <v/>
      </c>
      <c r="CF84" s="12" t="str">
        <f>IF(ISNA(VLOOKUP(FC84,[12]创新创业宣讲!$E$17:$E$213,2,0)),"",1)</f>
        <v/>
      </c>
      <c r="CG84" s="12">
        <f>IF(ISNA(VLOOKUP(FC84,[13]日程信息!$A$11:$A$55,2,0)),"",1)</f>
        <v>1</v>
      </c>
      <c r="CH84" s="12">
        <f>IF(ISNA(VLOOKUP(FC84,[14]日程信息!$A$11:$A$44,2,0)),"",1)</f>
        <v>1</v>
      </c>
      <c r="CI84" s="12">
        <f>IF(ISNA(VLOOKUP(FC84,[15]日程信息!$A$11:$A$45,2,0)),"",1)</f>
        <v>1</v>
      </c>
      <c r="CJ84" s="12">
        <f>IF(ISNA(VLOOKUP(FC84,[16]日程信息!$A$11:$A$45,2,0)),"",1)</f>
        <v>1</v>
      </c>
      <c r="CK84" s="12">
        <f>IF(ISNA(VLOOKUP(FC84,[17]日程信息!$A$11:$A$37,2,0)),"",1)</f>
        <v>1</v>
      </c>
      <c r="CM84">
        <v>1</v>
      </c>
      <c r="CN84" s="33"/>
      <c r="CO84" s="34"/>
      <c r="CP84" s="34"/>
      <c r="CQ84" s="34"/>
      <c r="CR84" s="34"/>
      <c r="CS84" s="34"/>
      <c r="CT84" s="34"/>
      <c r="CU84" s="34"/>
      <c r="CV84" s="34"/>
      <c r="CW84" s="34">
        <v>1</v>
      </c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>
        <v>1</v>
      </c>
      <c r="ET84" s="34"/>
      <c r="EU84" s="34"/>
      <c r="EV84" s="34"/>
      <c r="EW84" s="34"/>
      <c r="EX84" s="34"/>
      <c r="EY84" s="34"/>
      <c r="EZ84" s="34">
        <v>6</v>
      </c>
      <c r="FA84" s="34">
        <v>2</v>
      </c>
      <c r="FB84" s="32">
        <f t="shared" si="2"/>
        <v>17</v>
      </c>
      <c r="FC84" s="41" t="s">
        <v>478</v>
      </c>
    </row>
    <row r="85" ht="15" spans="1:159">
      <c r="A85">
        <v>84</v>
      </c>
      <c r="B85" s="27" t="s">
        <v>480</v>
      </c>
      <c r="C85" s="27" t="s">
        <v>481</v>
      </c>
      <c r="D85" s="27" t="s">
        <v>461</v>
      </c>
      <c r="E85" s="28" t="s">
        <v>313</v>
      </c>
      <c r="F85" s="29">
        <v>0</v>
      </c>
      <c r="G85" s="29"/>
      <c r="H85" s="29"/>
      <c r="I85" s="29"/>
      <c r="J85" s="29"/>
      <c r="K85" s="29"/>
      <c r="L85" s="29"/>
      <c r="M85" s="30"/>
      <c r="N85" s="30"/>
      <c r="O85" s="29"/>
      <c r="P85" s="29">
        <v>1</v>
      </c>
      <c r="Q85" s="29"/>
      <c r="R85" s="29"/>
      <c r="S85" s="29"/>
      <c r="T85" s="29"/>
      <c r="U85" s="29"/>
      <c r="V85" s="29"/>
      <c r="W85" s="29"/>
      <c r="X85" s="38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>
        <f>VLOOKUP(FC85,[28]日程信息!$A$10:$D$49,4,0)</f>
        <v>1</v>
      </c>
      <c r="BE85" s="2"/>
      <c r="BF85" s="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>
        <v>1</v>
      </c>
      <c r="BT85" s="32"/>
      <c r="BU85" s="32"/>
      <c r="BV85" s="32"/>
      <c r="BW85" s="32"/>
      <c r="BX85" s="32">
        <v>1</v>
      </c>
      <c r="BY85" s="32"/>
      <c r="BZ85" s="32"/>
      <c r="CA85" s="12">
        <f>IF(ISNA(VLOOKUP(FC85,[7]刘禹骏发起的直播!$F$16:$F$437,2,0)),"",1)</f>
        <v>1</v>
      </c>
      <c r="CB85" s="12" t="str">
        <f>IF(ISNA(VLOOKUP(FC85,[8]日程信息!$A$11:$A$298,2,0)),"",1)</f>
        <v/>
      </c>
      <c r="CC85" s="12">
        <f>IF(ISNA(VLOOKUP(FC85,[9]视频会议通话详单!$A$7:$A$252,2,0)),"",1)</f>
        <v>1</v>
      </c>
      <c r="CD85" s="12" t="str">
        <f>IF(ISNA(VLOOKUP(FC85,[10]视频会议通话详单!$A$7:$A$115,2,0)),"",1)</f>
        <v/>
      </c>
      <c r="CE85" s="12" t="str">
        <f>IF(ISNA(VLOOKUP(FC85,[11]日程信息!$A$11:$A$35,2,0)),"",1)</f>
        <v/>
      </c>
      <c r="CF85" s="12" t="str">
        <f>IF(ISNA(VLOOKUP(FC85,[12]创新创业宣讲!$E$17:$E$213,2,0)),"",1)</f>
        <v/>
      </c>
      <c r="CG85" s="12" t="str">
        <f>IF(ISNA(VLOOKUP(FC85,[13]日程信息!$A$11:$A$55,2,0)),"",1)</f>
        <v/>
      </c>
      <c r="CH85" s="12" t="str">
        <f>IF(ISNA(VLOOKUP(FC85,[14]日程信息!$A$11:$A$44,2,0)),"",1)</f>
        <v/>
      </c>
      <c r="CI85" s="12" t="str">
        <f>IF(ISNA(VLOOKUP(FC85,[15]日程信息!$A$11:$A$45,2,0)),"",1)</f>
        <v/>
      </c>
      <c r="CJ85" s="12" t="str">
        <f>IF(ISNA(VLOOKUP(FC85,[16]日程信息!$A$11:$A$45,2,0)),"",1)</f>
        <v/>
      </c>
      <c r="CK85" s="12" t="str">
        <f>IF(ISNA(VLOOKUP(FC85,[17]日程信息!$A$11:$A$37,2,0)),"",1)</f>
        <v/>
      </c>
      <c r="CN85" s="33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>
        <v>1</v>
      </c>
      <c r="DK85" s="34"/>
      <c r="DL85" s="34">
        <f>VLOOKUP(FC85,[20]日程信息!$A$11:$B$60,2,FALSE)</f>
        <v>1</v>
      </c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>
        <v>1</v>
      </c>
      <c r="DX85" s="34"/>
      <c r="DY85" s="34"/>
      <c r="DZ85" s="34"/>
      <c r="EA85" s="34"/>
      <c r="EB85" s="34">
        <v>1</v>
      </c>
      <c r="EC85" s="34"/>
      <c r="ED85" s="34"/>
      <c r="EE85" s="34"/>
      <c r="EF85" s="34"/>
      <c r="EG85" s="34"/>
      <c r="EH85" s="34"/>
      <c r="EI85" s="34"/>
      <c r="EJ85" s="34">
        <v>1</v>
      </c>
      <c r="EK85" s="34">
        <v>1</v>
      </c>
      <c r="EL85" s="34">
        <v>1</v>
      </c>
      <c r="EM85" s="34"/>
      <c r="EN85" s="34"/>
      <c r="EO85" s="34">
        <v>1</v>
      </c>
      <c r="EP85" s="34">
        <v>1</v>
      </c>
      <c r="EQ85" s="34"/>
      <c r="ER85" s="34"/>
      <c r="ES85" s="34">
        <v>1</v>
      </c>
      <c r="ET85" s="34"/>
      <c r="EU85" s="34"/>
      <c r="EV85" s="34"/>
      <c r="EW85" s="34"/>
      <c r="EX85" s="34"/>
      <c r="EY85" s="34"/>
      <c r="EZ85" s="34">
        <v>4</v>
      </c>
      <c r="FA85" s="34">
        <v>2</v>
      </c>
      <c r="FB85" s="32">
        <f t="shared" si="2"/>
        <v>22</v>
      </c>
      <c r="FC85" s="41" t="s">
        <v>480</v>
      </c>
    </row>
    <row r="86" ht="15" spans="1:159">
      <c r="A86">
        <v>85</v>
      </c>
      <c r="B86" s="27" t="s">
        <v>482</v>
      </c>
      <c r="C86" s="27" t="s">
        <v>483</v>
      </c>
      <c r="D86" s="27" t="s">
        <v>461</v>
      </c>
      <c r="E86" s="28" t="s">
        <v>316</v>
      </c>
      <c r="F86" s="29">
        <v>1</v>
      </c>
      <c r="G86" s="29"/>
      <c r="H86" s="29"/>
      <c r="I86" s="29"/>
      <c r="J86" s="29"/>
      <c r="K86" s="29">
        <v>1</v>
      </c>
      <c r="L86" s="29"/>
      <c r="M86" s="30"/>
      <c r="N86" s="30">
        <v>1</v>
      </c>
      <c r="O86" s="29"/>
      <c r="P86" s="29"/>
      <c r="Q86" s="29"/>
      <c r="R86" s="29">
        <v>1</v>
      </c>
      <c r="S86" s="29"/>
      <c r="T86" s="29"/>
      <c r="U86" s="29"/>
      <c r="V86" s="29"/>
      <c r="W86" s="29"/>
      <c r="X86" s="38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>
        <f>VLOOKUP(FC86,[18]参会明细!$A:$B,2,0)</f>
        <v>1</v>
      </c>
      <c r="AZ86" s="2"/>
      <c r="BA86" s="2"/>
      <c r="BB86" s="2"/>
      <c r="BC86" s="2"/>
      <c r="BD86" s="2"/>
      <c r="BE86" s="2"/>
      <c r="BF86" s="2"/>
      <c r="BG86" s="32">
        <v>1</v>
      </c>
      <c r="BH86" s="32">
        <v>1</v>
      </c>
      <c r="BI86" s="32"/>
      <c r="BJ86" s="32"/>
      <c r="BK86" s="32"/>
      <c r="BL86" s="32"/>
      <c r="BM86" s="32"/>
      <c r="BN86" s="32"/>
      <c r="BO86" s="32"/>
      <c r="BP86" s="32">
        <v>1</v>
      </c>
      <c r="BQ86" s="32"/>
      <c r="BR86" s="32"/>
      <c r="BS86" s="32">
        <v>1</v>
      </c>
      <c r="BT86" s="32"/>
      <c r="BU86" s="32"/>
      <c r="BV86" s="32"/>
      <c r="BW86" s="32"/>
      <c r="BX86" s="32"/>
      <c r="BY86" s="32"/>
      <c r="BZ86" s="32"/>
      <c r="CA86" s="12">
        <f>IF(ISNA(VLOOKUP(FC86,[7]刘禹骏发起的直播!$F$16:$F$437,2,0)),"",1)</f>
        <v>1</v>
      </c>
      <c r="CB86" s="12" t="str">
        <f>IF(ISNA(VLOOKUP(FC86,[8]日程信息!$A$11:$A$298,2,0)),"",1)</f>
        <v/>
      </c>
      <c r="CC86" s="12">
        <f>IF(ISNA(VLOOKUP(FC86,[9]视频会议通话详单!$A$7:$A$252,2,0)),"",1)</f>
        <v>1</v>
      </c>
      <c r="CD86" s="12">
        <f>IF(ISNA(VLOOKUP(FC86,[10]视频会议通话详单!$A$7:$A$115,2,0)),"",1)</f>
        <v>1</v>
      </c>
      <c r="CE86" s="12" t="str">
        <f>IF(ISNA(VLOOKUP(FC86,[11]日程信息!$A$11:$A$35,2,0)),"",1)</f>
        <v/>
      </c>
      <c r="CF86" s="12" t="str">
        <f>IF(ISNA(VLOOKUP(FC86,[12]创新创业宣讲!$E$17:$E$213,2,0)),"",1)</f>
        <v/>
      </c>
      <c r="CG86" s="12" t="str">
        <f>IF(ISNA(VLOOKUP(FC86,[13]日程信息!$A$11:$A$55,2,0)),"",1)</f>
        <v/>
      </c>
      <c r="CH86" s="12" t="str">
        <f>IF(ISNA(VLOOKUP(FC86,[14]日程信息!$A$11:$A$44,2,0)),"",1)</f>
        <v/>
      </c>
      <c r="CI86" s="12" t="str">
        <f>IF(ISNA(VLOOKUP(FC86,[15]日程信息!$A$11:$A$45,2,0)),"",1)</f>
        <v/>
      </c>
      <c r="CJ86" s="12" t="str">
        <f>IF(ISNA(VLOOKUP(FC86,[16]日程信息!$A$11:$A$45,2,0)),"",1)</f>
        <v/>
      </c>
      <c r="CK86" s="12" t="str">
        <f>IF(ISNA(VLOOKUP(FC86,[17]日程信息!$A$11:$A$37,2,0)),"",1)</f>
        <v/>
      </c>
      <c r="CN86" s="33"/>
      <c r="CO86" s="34"/>
      <c r="CP86" s="34"/>
      <c r="CQ86" s="34"/>
      <c r="CR86" s="34"/>
      <c r="CS86" s="34"/>
      <c r="CT86" s="34"/>
      <c r="CU86" s="34"/>
      <c r="CV86" s="34"/>
      <c r="CW86" s="34">
        <v>1</v>
      </c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  <c r="EA86" s="34"/>
      <c r="EB86" s="34"/>
      <c r="EC86" s="34"/>
      <c r="ED86" s="34"/>
      <c r="EE86" s="34"/>
      <c r="EF86" s="34"/>
      <c r="EG86" s="34">
        <v>1</v>
      </c>
      <c r="EH86" s="34"/>
      <c r="EI86" s="34"/>
      <c r="EJ86" s="34"/>
      <c r="EK86" s="34">
        <v>1</v>
      </c>
      <c r="EL86" s="34">
        <v>1</v>
      </c>
      <c r="EM86" s="34"/>
      <c r="EN86" s="34">
        <v>1</v>
      </c>
      <c r="EO86" s="34">
        <v>1</v>
      </c>
      <c r="EP86" s="34">
        <v>1</v>
      </c>
      <c r="EQ86" s="34"/>
      <c r="ER86" s="34"/>
      <c r="ES86" s="34"/>
      <c r="ET86" s="34"/>
      <c r="EU86" s="34"/>
      <c r="EV86" s="34"/>
      <c r="EW86" s="34"/>
      <c r="EX86" s="34"/>
      <c r="EY86" s="34"/>
      <c r="EZ86" s="34">
        <v>2</v>
      </c>
      <c r="FA86" s="34">
        <v>2</v>
      </c>
      <c r="FB86" s="32">
        <f t="shared" si="2"/>
        <v>23</v>
      </c>
      <c r="FC86" s="41" t="s">
        <v>482</v>
      </c>
    </row>
    <row r="87" ht="15" spans="1:159">
      <c r="A87">
        <v>86</v>
      </c>
      <c r="B87" s="27" t="s">
        <v>484</v>
      </c>
      <c r="C87" s="27" t="s">
        <v>485</v>
      </c>
      <c r="D87" s="27" t="s">
        <v>461</v>
      </c>
      <c r="E87" s="28" t="s">
        <v>313</v>
      </c>
      <c r="F87" s="29">
        <v>0</v>
      </c>
      <c r="G87" s="29"/>
      <c r="H87" s="29">
        <v>1</v>
      </c>
      <c r="I87" s="29"/>
      <c r="J87" s="29"/>
      <c r="K87" s="29"/>
      <c r="L87" s="29"/>
      <c r="M87" s="30"/>
      <c r="N87" s="30"/>
      <c r="O87" s="29"/>
      <c r="P87" s="29"/>
      <c r="Q87" s="29">
        <v>1</v>
      </c>
      <c r="R87" s="29"/>
      <c r="S87" s="29"/>
      <c r="T87" s="29"/>
      <c r="U87" s="29"/>
      <c r="V87" s="29"/>
      <c r="W87" s="29"/>
      <c r="X87" s="38"/>
      <c r="Y87" s="2">
        <v>1</v>
      </c>
      <c r="Z87" s="2"/>
      <c r="AA87" s="2"/>
      <c r="AB87" s="2">
        <v>2</v>
      </c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32"/>
      <c r="BH87" s="32"/>
      <c r="BI87" s="32"/>
      <c r="BJ87" s="32"/>
      <c r="BK87" s="32"/>
      <c r="BL87" s="32"/>
      <c r="BM87" s="32"/>
      <c r="BN87" s="32"/>
      <c r="BO87" s="32">
        <v>1</v>
      </c>
      <c r="BP87" s="32"/>
      <c r="BQ87" s="32">
        <v>1</v>
      </c>
      <c r="BR87" s="32"/>
      <c r="BS87" s="32">
        <v>1</v>
      </c>
      <c r="BT87" s="32"/>
      <c r="BU87" s="32"/>
      <c r="BV87" s="32"/>
      <c r="BW87" s="32"/>
      <c r="BX87" s="32">
        <v>1</v>
      </c>
      <c r="BY87" s="32"/>
      <c r="BZ87" s="32"/>
      <c r="CA87" s="12">
        <f>IF(ISNA(VLOOKUP(FC87,[7]刘禹骏发起的直播!$F$16:$F$437,2,0)),"",1)</f>
        <v>1</v>
      </c>
      <c r="CB87" s="12" t="str">
        <f>IF(ISNA(VLOOKUP(FC87,[8]日程信息!$A$11:$A$298,2,0)),"",1)</f>
        <v/>
      </c>
      <c r="CC87" s="12" t="str">
        <f>IF(ISNA(VLOOKUP(FC87,[9]视频会议通话详单!$A$7:$A$252,2,0)),"",1)</f>
        <v/>
      </c>
      <c r="CD87" s="12">
        <f>IF(ISNA(VLOOKUP(FC87,[10]视频会议通话详单!$A$7:$A$115,2,0)),"",1)</f>
        <v>1</v>
      </c>
      <c r="CE87" s="12" t="str">
        <f>IF(ISNA(VLOOKUP(FC87,[11]日程信息!$A$11:$A$35,2,0)),"",1)</f>
        <v/>
      </c>
      <c r="CF87" s="12">
        <f>IF(ISNA(VLOOKUP(FC87,[12]创新创业宣讲!$E$17:$E$213,2,0)),"",1)</f>
        <v>1</v>
      </c>
      <c r="CG87" s="12" t="str">
        <f>IF(ISNA(VLOOKUP(FC87,[13]日程信息!$A$11:$A$55,2,0)),"",1)</f>
        <v/>
      </c>
      <c r="CH87" s="12" t="str">
        <f>IF(ISNA(VLOOKUP(FC87,[14]日程信息!$A$11:$A$44,2,0)),"",1)</f>
        <v/>
      </c>
      <c r="CI87" s="12" t="str">
        <f>IF(ISNA(VLOOKUP(FC87,[15]日程信息!$A$11:$A$45,2,0)),"",1)</f>
        <v/>
      </c>
      <c r="CJ87" s="12" t="str">
        <f>IF(ISNA(VLOOKUP(FC87,[16]日程信息!$A$11:$A$45,2,0)),"",1)</f>
        <v/>
      </c>
      <c r="CK87" s="12" t="str">
        <f>IF(ISNA(VLOOKUP(FC87,[17]日程信息!$A$11:$A$37,2,0)),"",1)</f>
        <v/>
      </c>
      <c r="CN87" s="33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>
        <v>1</v>
      </c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>
        <v>6</v>
      </c>
      <c r="FA87" s="34">
        <v>2</v>
      </c>
      <c r="FB87" s="32">
        <f t="shared" si="2"/>
        <v>21</v>
      </c>
      <c r="FC87" s="41" t="s">
        <v>484</v>
      </c>
    </row>
    <row r="88" ht="15" spans="1:159">
      <c r="A88">
        <v>87</v>
      </c>
      <c r="B88" s="27" t="s">
        <v>486</v>
      </c>
      <c r="C88" s="27" t="s">
        <v>487</v>
      </c>
      <c r="D88" s="27" t="s">
        <v>461</v>
      </c>
      <c r="E88" s="28" t="s">
        <v>316</v>
      </c>
      <c r="F88" s="29">
        <v>0</v>
      </c>
      <c r="G88" s="29"/>
      <c r="H88" s="29"/>
      <c r="I88" s="29"/>
      <c r="J88" s="29"/>
      <c r="K88" s="29"/>
      <c r="L88" s="29"/>
      <c r="M88" s="30"/>
      <c r="N88" s="30"/>
      <c r="O88" s="29"/>
      <c r="P88" s="29"/>
      <c r="Q88" s="29"/>
      <c r="R88" s="29">
        <v>1</v>
      </c>
      <c r="S88" s="29"/>
      <c r="T88" s="29"/>
      <c r="U88" s="29"/>
      <c r="V88" s="29"/>
      <c r="W88" s="29"/>
      <c r="X88" s="38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>
        <f>VLOOKUP(FC88,[18]参会明细!$A:$B,2,0)</f>
        <v>1</v>
      </c>
      <c r="AZ88" s="2"/>
      <c r="BA88" s="2"/>
      <c r="BB88" s="2"/>
      <c r="BC88" s="2"/>
      <c r="BD88" s="2"/>
      <c r="BE88" s="2"/>
      <c r="BF88" s="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12" t="str">
        <f>IF(ISNA(VLOOKUP(FC88,[7]刘禹骏发起的直播!$F$16:$F$437,2,0)),"",1)</f>
        <v/>
      </c>
      <c r="CB88" s="12" t="str">
        <f>IF(ISNA(VLOOKUP(FC88,[8]日程信息!$A$11:$A$298,2,0)),"",1)</f>
        <v/>
      </c>
      <c r="CC88" s="12">
        <f>IF(ISNA(VLOOKUP(FC88,[9]视频会议通话详单!$A$7:$A$252,2,0)),"",1)</f>
        <v>1</v>
      </c>
      <c r="CD88" s="12">
        <f>IF(ISNA(VLOOKUP(FC88,[10]视频会议通话详单!$A$7:$A$115,2,0)),"",1)</f>
        <v>1</v>
      </c>
      <c r="CE88" s="12" t="str">
        <f>IF(ISNA(VLOOKUP(FC88,[11]日程信息!$A$11:$A$35,2,0)),"",1)</f>
        <v/>
      </c>
      <c r="CF88" s="12" t="str">
        <f>IF(ISNA(VLOOKUP(FC88,[12]创新创业宣讲!$E$17:$E$213,2,0)),"",1)</f>
        <v/>
      </c>
      <c r="CG88" s="12" t="str">
        <f>IF(ISNA(VLOOKUP(FC88,[13]日程信息!$A$11:$A$55,2,0)),"",1)</f>
        <v/>
      </c>
      <c r="CH88" s="12" t="str">
        <f>IF(ISNA(VLOOKUP(FC88,[14]日程信息!$A$11:$A$44,2,0)),"",1)</f>
        <v/>
      </c>
      <c r="CI88" s="12" t="str">
        <f>IF(ISNA(VLOOKUP(FC88,[15]日程信息!$A$11:$A$45,2,0)),"",1)</f>
        <v/>
      </c>
      <c r="CJ88" s="12" t="str">
        <f>IF(ISNA(VLOOKUP(FC88,[16]日程信息!$A$11:$A$45,2,0)),"",1)</f>
        <v/>
      </c>
      <c r="CK88" s="12" t="str">
        <f>IF(ISNA(VLOOKUP(FC88,[17]日程信息!$A$11:$A$37,2,0)),"",1)</f>
        <v/>
      </c>
      <c r="CN88" s="33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>
        <v>1</v>
      </c>
      <c r="DK88" s="34"/>
      <c r="DL88" s="34"/>
      <c r="DM88" s="34"/>
      <c r="DN88" s="34"/>
      <c r="DO88" s="34"/>
      <c r="DP88" s="34"/>
      <c r="DQ88" s="34"/>
      <c r="DR88" s="34"/>
      <c r="DS88" s="34">
        <v>1</v>
      </c>
      <c r="DT88" s="34"/>
      <c r="DU88" s="34"/>
      <c r="DV88" s="34"/>
      <c r="DW88" s="34"/>
      <c r="DX88" s="34"/>
      <c r="DY88" s="34"/>
      <c r="DZ88" s="34"/>
      <c r="EA88" s="34"/>
      <c r="EB88" s="34"/>
      <c r="EC88" s="34">
        <v>1</v>
      </c>
      <c r="ED88" s="34"/>
      <c r="EE88" s="34"/>
      <c r="EF88" s="34"/>
      <c r="EG88" s="34">
        <v>1</v>
      </c>
      <c r="EH88" s="34"/>
      <c r="EI88" s="34"/>
      <c r="EJ88" s="34">
        <v>1</v>
      </c>
      <c r="EK88" s="34">
        <v>1</v>
      </c>
      <c r="EL88" s="34">
        <v>1</v>
      </c>
      <c r="EM88" s="34"/>
      <c r="EN88" s="34"/>
      <c r="EO88" s="34"/>
      <c r="EP88" s="34">
        <v>1</v>
      </c>
      <c r="EQ88" s="34">
        <v>1</v>
      </c>
      <c r="ER88" s="34"/>
      <c r="ES88" s="34">
        <v>1</v>
      </c>
      <c r="ET88" s="34"/>
      <c r="EU88" s="34">
        <v>1</v>
      </c>
      <c r="EV88" s="34">
        <v>1</v>
      </c>
      <c r="EW88" s="34">
        <v>1</v>
      </c>
      <c r="EX88" s="34"/>
      <c r="EY88" s="34"/>
      <c r="EZ88" s="34">
        <v>4</v>
      </c>
      <c r="FA88" s="34">
        <v>2</v>
      </c>
      <c r="FB88" s="32">
        <f t="shared" si="2"/>
        <v>23</v>
      </c>
      <c r="FC88" s="41" t="s">
        <v>486</v>
      </c>
    </row>
    <row r="89" ht="15" spans="1:159">
      <c r="A89">
        <v>88</v>
      </c>
      <c r="B89" s="27" t="s">
        <v>488</v>
      </c>
      <c r="C89" s="27" t="s">
        <v>489</v>
      </c>
      <c r="D89" s="27" t="s">
        <v>461</v>
      </c>
      <c r="E89" s="28" t="s">
        <v>313</v>
      </c>
      <c r="F89" s="29">
        <v>0</v>
      </c>
      <c r="G89" s="29"/>
      <c r="H89" s="29"/>
      <c r="I89" s="29"/>
      <c r="J89" s="29"/>
      <c r="K89" s="29"/>
      <c r="L89" s="29"/>
      <c r="M89" s="30"/>
      <c r="N89" s="30"/>
      <c r="O89" s="29"/>
      <c r="P89" s="29"/>
      <c r="Q89" s="29"/>
      <c r="R89" s="29"/>
      <c r="S89" s="29"/>
      <c r="T89" s="29"/>
      <c r="U89" s="29"/>
      <c r="V89" s="29"/>
      <c r="W89" s="29"/>
      <c r="X89" s="38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12" t="str">
        <f>IF(ISNA(VLOOKUP(FC89,[7]刘禹骏发起的直播!$F$16:$F$437,2,0)),"",1)</f>
        <v/>
      </c>
      <c r="CB89" s="12" t="str">
        <f>IF(ISNA(VLOOKUP(FC89,[8]日程信息!$A$11:$A$298,2,0)),"",1)</f>
        <v/>
      </c>
      <c r="CC89" s="12" t="str">
        <f>IF(ISNA(VLOOKUP(FC89,[9]视频会议通话详单!$A$7:$A$252,2,0)),"",1)</f>
        <v/>
      </c>
      <c r="CD89" s="12" t="str">
        <f>IF(ISNA(VLOOKUP(FC89,[10]视频会议通话详单!$A$7:$A$115,2,0)),"",1)</f>
        <v/>
      </c>
      <c r="CE89" s="12" t="str">
        <f>IF(ISNA(VLOOKUP(FC89,[11]日程信息!$A$11:$A$35,2,0)),"",1)</f>
        <v/>
      </c>
      <c r="CF89" s="12" t="str">
        <f>IF(ISNA(VLOOKUP(FC89,[12]创新创业宣讲!$E$17:$E$213,2,0)),"",1)</f>
        <v/>
      </c>
      <c r="CG89" s="12" t="str">
        <f>IF(ISNA(VLOOKUP(FC89,[13]日程信息!$A$11:$A$55,2,0)),"",1)</f>
        <v/>
      </c>
      <c r="CH89" s="12" t="str">
        <f>IF(ISNA(VLOOKUP(FC89,[14]日程信息!$A$11:$A$44,2,0)),"",1)</f>
        <v/>
      </c>
      <c r="CI89" s="12" t="str">
        <f>IF(ISNA(VLOOKUP(FC89,[15]日程信息!$A$11:$A$45,2,0)),"",1)</f>
        <v/>
      </c>
      <c r="CJ89" s="12" t="str">
        <f>IF(ISNA(VLOOKUP(FC89,[16]日程信息!$A$11:$A$45,2,0)),"",1)</f>
        <v/>
      </c>
      <c r="CK89" s="12" t="str">
        <f>IF(ISNA(VLOOKUP(FC89,[17]日程信息!$A$11:$A$37,2,0)),"",1)</f>
        <v/>
      </c>
      <c r="CN89" s="33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>
        <v>1</v>
      </c>
      <c r="ET89" s="34"/>
      <c r="EU89" s="34"/>
      <c r="EV89" s="34"/>
      <c r="EW89" s="34"/>
      <c r="EX89" s="34"/>
      <c r="EY89" s="34"/>
      <c r="EZ89" s="34"/>
      <c r="FA89" s="34">
        <v>2</v>
      </c>
      <c r="FB89" s="32">
        <f t="shared" si="2"/>
        <v>3</v>
      </c>
      <c r="FC89" s="41" t="s">
        <v>488</v>
      </c>
    </row>
    <row r="90" ht="15" spans="1:159">
      <c r="A90">
        <v>89</v>
      </c>
      <c r="B90" s="27" t="s">
        <v>490</v>
      </c>
      <c r="C90" s="27" t="s">
        <v>491</v>
      </c>
      <c r="D90" s="27" t="s">
        <v>461</v>
      </c>
      <c r="E90" s="28" t="s">
        <v>316</v>
      </c>
      <c r="F90" s="29">
        <v>0</v>
      </c>
      <c r="G90" s="29"/>
      <c r="H90" s="29"/>
      <c r="I90" s="29">
        <v>1</v>
      </c>
      <c r="J90" s="29"/>
      <c r="K90" s="29">
        <v>1</v>
      </c>
      <c r="L90" s="29">
        <v>1</v>
      </c>
      <c r="M90" s="30"/>
      <c r="N90" s="30"/>
      <c r="O90" s="29"/>
      <c r="P90" s="29"/>
      <c r="Q90" s="29"/>
      <c r="R90" s="29"/>
      <c r="S90" s="29"/>
      <c r="T90" s="29"/>
      <c r="U90" s="29"/>
      <c r="V90" s="29"/>
      <c r="W90" s="29"/>
      <c r="X90" s="38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>
        <f>VLOOKUP(FC90,[29]Sheet1!$B:$C,2,0)</f>
        <v>1</v>
      </c>
      <c r="BF90" s="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12" t="str">
        <f>IF(ISNA(VLOOKUP(FC90,[7]刘禹骏发起的直播!$F$16:$F$437,2,0)),"",1)</f>
        <v/>
      </c>
      <c r="CB90" s="12" t="str">
        <f>IF(ISNA(VLOOKUP(FC90,[8]日程信息!$A$11:$A$298,2,0)),"",1)</f>
        <v/>
      </c>
      <c r="CC90" s="12">
        <f>IF(ISNA(VLOOKUP(FC90,[9]视频会议通话详单!$A$7:$A$252,2,0)),"",1)</f>
        <v>1</v>
      </c>
      <c r="CD90" s="12" t="str">
        <f>IF(ISNA(VLOOKUP(FC90,[10]视频会议通话详单!$A$7:$A$115,2,0)),"",1)</f>
        <v/>
      </c>
      <c r="CE90" s="12" t="str">
        <f>IF(ISNA(VLOOKUP(FC90,[11]日程信息!$A$11:$A$35,2,0)),"",1)</f>
        <v/>
      </c>
      <c r="CF90" s="12" t="str">
        <f>IF(ISNA(VLOOKUP(FC90,[12]创新创业宣讲!$E$17:$E$213,2,0)),"",1)</f>
        <v/>
      </c>
      <c r="CG90" s="12" t="str">
        <f>IF(ISNA(VLOOKUP(FC90,[13]日程信息!$A$11:$A$55,2,0)),"",1)</f>
        <v/>
      </c>
      <c r="CH90" s="12" t="str">
        <f>IF(ISNA(VLOOKUP(FC90,[14]日程信息!$A$11:$A$44,2,0)),"",1)</f>
        <v/>
      </c>
      <c r="CI90" s="12" t="str">
        <f>IF(ISNA(VLOOKUP(FC90,[15]日程信息!$A$11:$A$45,2,0)),"",1)</f>
        <v/>
      </c>
      <c r="CJ90" s="12" t="str">
        <f>IF(ISNA(VLOOKUP(FC90,[16]日程信息!$A$11:$A$45,2,0)),"",1)</f>
        <v/>
      </c>
      <c r="CK90" s="12" t="str">
        <f>IF(ISNA(VLOOKUP(FC90,[17]日程信息!$A$11:$A$37,2,0)),"",1)</f>
        <v/>
      </c>
      <c r="CN90" s="33"/>
      <c r="CO90" s="34"/>
      <c r="CP90" s="34">
        <v>1</v>
      </c>
      <c r="CQ90" s="34"/>
      <c r="CR90" s="34"/>
      <c r="CS90" s="34"/>
      <c r="CT90" s="34"/>
      <c r="CU90" s="34"/>
      <c r="CV90" s="34"/>
      <c r="CW90" s="34">
        <v>1</v>
      </c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>
        <v>1</v>
      </c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>
        <v>1</v>
      </c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>
        <v>1</v>
      </c>
      <c r="EH90" s="34"/>
      <c r="EI90" s="34"/>
      <c r="EJ90" s="34"/>
      <c r="EK90" s="34">
        <v>1</v>
      </c>
      <c r="EL90" s="34">
        <v>1</v>
      </c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>
        <v>2</v>
      </c>
      <c r="FB90" s="32">
        <f t="shared" si="2"/>
        <v>14</v>
      </c>
      <c r="FC90" s="41" t="s">
        <v>490</v>
      </c>
    </row>
    <row r="91" ht="15" spans="1:159">
      <c r="A91">
        <v>90</v>
      </c>
      <c r="B91" s="27" t="s">
        <v>492</v>
      </c>
      <c r="C91" s="27" t="s">
        <v>493</v>
      </c>
      <c r="D91" s="27" t="s">
        <v>461</v>
      </c>
      <c r="E91" s="28" t="s">
        <v>313</v>
      </c>
      <c r="F91" s="29">
        <v>0</v>
      </c>
      <c r="G91" s="29"/>
      <c r="H91" s="29"/>
      <c r="I91" s="29"/>
      <c r="J91" s="29"/>
      <c r="K91" s="29">
        <v>1</v>
      </c>
      <c r="L91" s="29"/>
      <c r="M91" s="30"/>
      <c r="N91" s="30"/>
      <c r="O91" s="29"/>
      <c r="P91" s="29"/>
      <c r="Q91" s="29"/>
      <c r="R91" s="29"/>
      <c r="S91" s="29"/>
      <c r="T91" s="29">
        <v>1</v>
      </c>
      <c r="U91" s="29">
        <v>1</v>
      </c>
      <c r="V91" s="29"/>
      <c r="W91" s="29"/>
      <c r="X91" s="38">
        <v>1</v>
      </c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>
        <f>VLOOKUP(FC91,[24]日程信息!$A$11:$B$123,2,0)</f>
        <v>1</v>
      </c>
      <c r="AP91" s="2"/>
      <c r="AQ91" s="2"/>
      <c r="AR91" s="2"/>
      <c r="AS91" s="2"/>
      <c r="AT91" s="2"/>
      <c r="AU91" s="2"/>
      <c r="AV91" s="2"/>
      <c r="AW91" s="2"/>
      <c r="AX91" s="2"/>
      <c r="AY91" s="2">
        <f>VLOOKUP(FC91,[18]参会明细!$A:$B,2,0)</f>
        <v>1</v>
      </c>
      <c r="AZ91" s="2"/>
      <c r="BA91" s="2"/>
      <c r="BB91" s="2"/>
      <c r="BC91" s="2"/>
      <c r="BD91" s="2"/>
      <c r="BE91" s="2"/>
      <c r="BF91" s="2"/>
      <c r="BG91" s="32">
        <v>1</v>
      </c>
      <c r="BH91" s="32"/>
      <c r="BI91" s="32">
        <v>1</v>
      </c>
      <c r="BJ91" s="32"/>
      <c r="BK91" s="32"/>
      <c r="BL91" s="32"/>
      <c r="BM91" s="32"/>
      <c r="BN91" s="32"/>
      <c r="BO91" s="32"/>
      <c r="BP91" s="32"/>
      <c r="BQ91" s="32"/>
      <c r="BR91" s="32">
        <v>1</v>
      </c>
      <c r="BS91" s="32">
        <v>1</v>
      </c>
      <c r="BT91" s="32"/>
      <c r="BU91" s="32"/>
      <c r="BV91" s="32"/>
      <c r="BW91" s="32"/>
      <c r="BX91" s="32"/>
      <c r="BY91" s="32"/>
      <c r="BZ91" s="32"/>
      <c r="CA91" s="12">
        <f>IF(ISNA(VLOOKUP(FC91,[7]刘禹骏发起的直播!$F$16:$F$437,2,0)),"",1)</f>
        <v>1</v>
      </c>
      <c r="CB91" s="12" t="str">
        <f>IF(ISNA(VLOOKUP(FC91,[8]日程信息!$A$11:$A$298,2,0)),"",1)</f>
        <v/>
      </c>
      <c r="CC91" s="12" t="str">
        <f>IF(ISNA(VLOOKUP(FC91,[9]视频会议通话详单!$A$7:$A$252,2,0)),"",1)</f>
        <v/>
      </c>
      <c r="CD91" s="12" t="str">
        <f>IF(ISNA(VLOOKUP(FC91,[10]视频会议通话详单!$A$7:$A$115,2,0)),"",1)</f>
        <v/>
      </c>
      <c r="CE91" s="12" t="str">
        <f>IF(ISNA(VLOOKUP(FC91,[11]日程信息!$A$11:$A$35,2,0)),"",1)</f>
        <v/>
      </c>
      <c r="CF91" s="12">
        <f>IF(ISNA(VLOOKUP(FC91,[12]创新创业宣讲!$E$17:$E$213,2,0)),"",1)</f>
        <v>1</v>
      </c>
      <c r="CG91" s="12" t="str">
        <f>IF(ISNA(VLOOKUP(FC91,[13]日程信息!$A$11:$A$55,2,0)),"",1)</f>
        <v/>
      </c>
      <c r="CH91" s="12" t="str">
        <f>IF(ISNA(VLOOKUP(FC91,[14]日程信息!$A$11:$A$44,2,0)),"",1)</f>
        <v/>
      </c>
      <c r="CI91" s="12" t="str">
        <f>IF(ISNA(VLOOKUP(FC91,[15]日程信息!$A$11:$A$45,2,0)),"",1)</f>
        <v/>
      </c>
      <c r="CJ91" s="12" t="str">
        <f>IF(ISNA(VLOOKUP(FC91,[16]日程信息!$A$11:$A$45,2,0)),"",1)</f>
        <v/>
      </c>
      <c r="CK91" s="12" t="str">
        <f>IF(ISNA(VLOOKUP(FC91,[17]日程信息!$A$11:$A$37,2,0)),"",1)</f>
        <v/>
      </c>
      <c r="CN91" s="33"/>
      <c r="CO91" s="34"/>
      <c r="CP91" s="34"/>
      <c r="CQ91" s="34"/>
      <c r="CR91" s="34"/>
      <c r="CS91" s="34"/>
      <c r="CT91" s="34"/>
      <c r="CU91" s="34"/>
      <c r="CV91" s="34"/>
      <c r="CW91" s="34">
        <v>1</v>
      </c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>
        <v>1</v>
      </c>
      <c r="DI91" s="34"/>
      <c r="DJ91" s="34">
        <v>1</v>
      </c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>
        <v>1</v>
      </c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>
        <v>1</v>
      </c>
      <c r="EL91" s="34">
        <v>1</v>
      </c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>
        <v>4</v>
      </c>
      <c r="FA91" s="34">
        <v>2</v>
      </c>
      <c r="FB91" s="32">
        <f t="shared" si="2"/>
        <v>24</v>
      </c>
      <c r="FC91" s="41" t="s">
        <v>492</v>
      </c>
    </row>
    <row r="92" ht="15" spans="1:159">
      <c r="A92">
        <v>91</v>
      </c>
      <c r="B92" s="27" t="s">
        <v>494</v>
      </c>
      <c r="C92" s="27" t="s">
        <v>495</v>
      </c>
      <c r="D92" s="27" t="s">
        <v>461</v>
      </c>
      <c r="E92" s="28" t="s">
        <v>316</v>
      </c>
      <c r="F92" s="29">
        <v>0</v>
      </c>
      <c r="G92" s="29"/>
      <c r="H92" s="29"/>
      <c r="I92" s="29"/>
      <c r="J92" s="29"/>
      <c r="K92" s="29">
        <v>1</v>
      </c>
      <c r="L92" s="29"/>
      <c r="M92" s="30"/>
      <c r="N92" s="30"/>
      <c r="O92" s="29"/>
      <c r="P92" s="29">
        <v>1</v>
      </c>
      <c r="Q92" s="29">
        <v>1</v>
      </c>
      <c r="R92" s="29"/>
      <c r="S92" s="29"/>
      <c r="T92" s="29">
        <v>1</v>
      </c>
      <c r="U92" s="29"/>
      <c r="V92" s="29"/>
      <c r="W92" s="29"/>
      <c r="X92" s="38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32"/>
      <c r="BH92" s="32"/>
      <c r="BI92" s="32"/>
      <c r="BJ92" s="32"/>
      <c r="BK92" s="32"/>
      <c r="BL92" s="32"/>
      <c r="BM92" s="32"/>
      <c r="BN92" s="32"/>
      <c r="BO92" s="32"/>
      <c r="BP92" s="32">
        <v>1</v>
      </c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12" t="str">
        <f>IF(ISNA(VLOOKUP(FC92,[7]刘禹骏发起的直播!$F$16:$F$437,2,0)),"",1)</f>
        <v/>
      </c>
      <c r="CB92" s="12" t="str">
        <f>IF(ISNA(VLOOKUP(FC92,[8]日程信息!$A$11:$A$298,2,0)),"",1)</f>
        <v/>
      </c>
      <c r="CC92" s="12">
        <f>IF(ISNA(VLOOKUP(FC92,[9]视频会议通话详单!$A$7:$A$252,2,0)),"",1)</f>
        <v>1</v>
      </c>
      <c r="CD92" s="12" t="str">
        <f>IF(ISNA(VLOOKUP(FC92,[10]视频会议通话详单!$A$7:$A$115,2,0)),"",1)</f>
        <v/>
      </c>
      <c r="CE92" s="12" t="str">
        <f>IF(ISNA(VLOOKUP(FC92,[11]日程信息!$A$11:$A$35,2,0)),"",1)</f>
        <v/>
      </c>
      <c r="CF92" s="12" t="str">
        <f>IF(ISNA(VLOOKUP(FC92,[12]创新创业宣讲!$E$17:$E$213,2,0)),"",1)</f>
        <v/>
      </c>
      <c r="CG92" s="12" t="str">
        <f>IF(ISNA(VLOOKUP(FC92,[13]日程信息!$A$11:$A$55,2,0)),"",1)</f>
        <v/>
      </c>
      <c r="CH92" s="12" t="str">
        <f>IF(ISNA(VLOOKUP(FC92,[14]日程信息!$A$11:$A$44,2,0)),"",1)</f>
        <v/>
      </c>
      <c r="CI92" s="12" t="str">
        <f>IF(ISNA(VLOOKUP(FC92,[15]日程信息!$A$11:$A$45,2,0)),"",1)</f>
        <v/>
      </c>
      <c r="CJ92" s="12" t="str">
        <f>IF(ISNA(VLOOKUP(FC92,[16]日程信息!$A$11:$A$45,2,0)),"",1)</f>
        <v/>
      </c>
      <c r="CK92" s="12" t="str">
        <f>IF(ISNA(VLOOKUP(FC92,[17]日程信息!$A$11:$A$37,2,0)),"",1)</f>
        <v/>
      </c>
      <c r="CN92" s="33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>
        <v>1</v>
      </c>
      <c r="DI92" s="34"/>
      <c r="DJ92" s="34">
        <v>1</v>
      </c>
      <c r="DK92" s="34"/>
      <c r="DL92" s="34">
        <v>1</v>
      </c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>
        <v>1</v>
      </c>
      <c r="ED92" s="34">
        <v>1</v>
      </c>
      <c r="EE92" s="34"/>
      <c r="EF92" s="34"/>
      <c r="EG92" s="34"/>
      <c r="EH92" s="34"/>
      <c r="EI92" s="34"/>
      <c r="EJ92" s="34"/>
      <c r="EK92" s="34">
        <v>1</v>
      </c>
      <c r="EL92" s="34">
        <v>1</v>
      </c>
      <c r="EM92" s="34"/>
      <c r="EN92" s="34"/>
      <c r="EO92" s="34"/>
      <c r="EP92" s="34"/>
      <c r="EQ92" s="34"/>
      <c r="ER92" s="34"/>
      <c r="ES92" s="34"/>
      <c r="ET92" s="34"/>
      <c r="EU92" s="34"/>
      <c r="EV92" s="34">
        <v>1</v>
      </c>
      <c r="EW92" s="34">
        <v>1</v>
      </c>
      <c r="EX92" s="34"/>
      <c r="EY92" s="34"/>
      <c r="EZ92" s="34">
        <v>4</v>
      </c>
      <c r="FA92" s="34">
        <v>2</v>
      </c>
      <c r="FB92" s="32">
        <f t="shared" si="2"/>
        <v>21</v>
      </c>
      <c r="FC92" s="41" t="s">
        <v>494</v>
      </c>
    </row>
    <row r="93" ht="15" spans="1:159">
      <c r="A93">
        <v>92</v>
      </c>
      <c r="B93" s="27" t="s">
        <v>496</v>
      </c>
      <c r="C93" s="27" t="s">
        <v>497</v>
      </c>
      <c r="D93" s="27" t="s">
        <v>461</v>
      </c>
      <c r="E93" s="28" t="s">
        <v>313</v>
      </c>
      <c r="F93" s="29">
        <v>0</v>
      </c>
      <c r="G93" s="29"/>
      <c r="H93" s="29"/>
      <c r="I93" s="29"/>
      <c r="J93" s="29"/>
      <c r="K93" s="29">
        <v>1</v>
      </c>
      <c r="L93" s="29"/>
      <c r="M93" s="30"/>
      <c r="N93" s="30"/>
      <c r="O93" s="29"/>
      <c r="P93" s="29"/>
      <c r="Q93" s="29"/>
      <c r="R93" s="29"/>
      <c r="S93" s="29"/>
      <c r="T93" s="29"/>
      <c r="U93" s="29"/>
      <c r="V93" s="29"/>
      <c r="W93" s="29"/>
      <c r="X93" s="38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32"/>
      <c r="BH93" s="32"/>
      <c r="BI93" s="32"/>
      <c r="BJ93" s="32"/>
      <c r="BK93" s="32"/>
      <c r="BL93" s="32"/>
      <c r="BM93" s="32"/>
      <c r="BN93" s="32"/>
      <c r="BO93" s="32"/>
      <c r="BP93" s="32">
        <v>1</v>
      </c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12">
        <f>IF(ISNA(VLOOKUP(FC93,[7]刘禹骏发起的直播!$F$16:$F$437,2,0)),"",1)</f>
        <v>1</v>
      </c>
      <c r="CB93" s="12">
        <f>IF(ISNA(VLOOKUP(FC93,[8]日程信息!$A$11:$A$298,2,0)),"",1)</f>
        <v>1</v>
      </c>
      <c r="CC93" s="12">
        <f>IF(ISNA(VLOOKUP(FC93,[9]视频会议通话详单!$A$7:$A$252,2,0)),"",1)</f>
        <v>1</v>
      </c>
      <c r="CD93" s="12" t="str">
        <f>IF(ISNA(VLOOKUP(FC93,[10]视频会议通话详单!$A$7:$A$115,2,0)),"",1)</f>
        <v/>
      </c>
      <c r="CE93" s="12" t="str">
        <f>IF(ISNA(VLOOKUP(FC93,[11]日程信息!$A$11:$A$35,2,0)),"",1)</f>
        <v/>
      </c>
      <c r="CF93" s="12" t="str">
        <f>IF(ISNA(VLOOKUP(FC93,[12]创新创业宣讲!$E$17:$E$213,2,0)),"",1)</f>
        <v/>
      </c>
      <c r="CG93" s="12" t="str">
        <f>IF(ISNA(VLOOKUP(FC93,[13]日程信息!$A$11:$A$55,2,0)),"",1)</f>
        <v/>
      </c>
      <c r="CH93" s="12" t="str">
        <f>IF(ISNA(VLOOKUP(FC93,[14]日程信息!$A$11:$A$44,2,0)),"",1)</f>
        <v/>
      </c>
      <c r="CI93" s="12" t="str">
        <f>IF(ISNA(VLOOKUP(FC93,[15]日程信息!$A$11:$A$45,2,0)),"",1)</f>
        <v/>
      </c>
      <c r="CJ93" s="12" t="str">
        <f>IF(ISNA(VLOOKUP(FC93,[16]日程信息!$A$11:$A$45,2,0)),"",1)</f>
        <v/>
      </c>
      <c r="CK93" s="12" t="str">
        <f>IF(ISNA(VLOOKUP(FC93,[17]日程信息!$A$11:$A$37,2,0)),"",1)</f>
        <v/>
      </c>
      <c r="CN93" s="33"/>
      <c r="CO93" s="34">
        <f>VLOOKUP(FC93,[30]Sheet1!$A$1:$C$21,3,0)</f>
        <v>1</v>
      </c>
      <c r="CP93" s="34"/>
      <c r="CQ93" s="34"/>
      <c r="CR93" s="34"/>
      <c r="CS93" s="34"/>
      <c r="CT93" s="34"/>
      <c r="CU93" s="34"/>
      <c r="CV93" s="34"/>
      <c r="CW93" s="34">
        <v>1</v>
      </c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>
        <v>1</v>
      </c>
      <c r="DI93" s="34"/>
      <c r="DJ93" s="34">
        <v>1</v>
      </c>
      <c r="DK93" s="34"/>
      <c r="DL93" s="34"/>
      <c r="DM93" s="34">
        <v>1</v>
      </c>
      <c r="DN93" s="34"/>
      <c r="DO93" s="34"/>
      <c r="DP93" s="34"/>
      <c r="DQ93" s="34">
        <v>2</v>
      </c>
      <c r="DR93" s="34">
        <v>1</v>
      </c>
      <c r="DS93" s="34"/>
      <c r="DT93" s="34"/>
      <c r="DU93" s="34">
        <v>1</v>
      </c>
      <c r="DV93" s="34">
        <v>1</v>
      </c>
      <c r="DW93" s="34"/>
      <c r="DX93" s="34"/>
      <c r="DY93" s="34"/>
      <c r="DZ93" s="34"/>
      <c r="EA93" s="34"/>
      <c r="EB93" s="34">
        <v>1</v>
      </c>
      <c r="EC93" s="34"/>
      <c r="ED93" s="34">
        <v>1</v>
      </c>
      <c r="EE93" s="34"/>
      <c r="EF93" s="34"/>
      <c r="EG93" s="34">
        <v>1</v>
      </c>
      <c r="EH93" s="34"/>
      <c r="EI93" s="34"/>
      <c r="EJ93" s="34"/>
      <c r="EK93" s="34">
        <v>1</v>
      </c>
      <c r="EL93" s="34">
        <v>1</v>
      </c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>
        <v>4</v>
      </c>
      <c r="FA93" s="34">
        <v>2</v>
      </c>
      <c r="FB93" s="32">
        <f t="shared" si="2"/>
        <v>26</v>
      </c>
      <c r="FC93" s="41" t="s">
        <v>496</v>
      </c>
    </row>
    <row r="94" ht="15" spans="1:159">
      <c r="A94">
        <v>93</v>
      </c>
      <c r="B94" s="27" t="s">
        <v>498</v>
      </c>
      <c r="C94" s="27" t="s">
        <v>499</v>
      </c>
      <c r="D94" s="27" t="s">
        <v>461</v>
      </c>
      <c r="E94" s="28" t="s">
        <v>316</v>
      </c>
      <c r="F94" s="29">
        <v>0</v>
      </c>
      <c r="G94" s="29"/>
      <c r="H94" s="29"/>
      <c r="I94" s="29"/>
      <c r="J94" s="29"/>
      <c r="K94" s="29">
        <v>1</v>
      </c>
      <c r="L94" s="29"/>
      <c r="M94" s="30"/>
      <c r="N94" s="30"/>
      <c r="O94" s="29"/>
      <c r="P94" s="29"/>
      <c r="Q94" s="29"/>
      <c r="R94" s="29">
        <v>1</v>
      </c>
      <c r="S94" s="29"/>
      <c r="T94" s="29"/>
      <c r="U94" s="29">
        <v>1</v>
      </c>
      <c r="V94" s="29"/>
      <c r="W94" s="29"/>
      <c r="X94" s="38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>
        <f>VLOOKUP(FC94,[18]参会明细!$A:$B,2,0)</f>
        <v>1</v>
      </c>
      <c r="AZ94" s="2"/>
      <c r="BA94" s="2"/>
      <c r="BB94" s="2"/>
      <c r="BC94" s="2"/>
      <c r="BD94" s="2">
        <f>VLOOKUP(FC94,[28]日程信息!$A$10:$D$49,4,0)</f>
        <v>1</v>
      </c>
      <c r="BE94" s="2"/>
      <c r="BF94" s="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>
        <v>1</v>
      </c>
      <c r="BR94" s="32"/>
      <c r="BS94" s="32">
        <v>1</v>
      </c>
      <c r="BT94" s="32"/>
      <c r="BU94" s="32"/>
      <c r="BV94" s="32">
        <v>1</v>
      </c>
      <c r="BW94" s="32"/>
      <c r="BX94" s="32">
        <v>1</v>
      </c>
      <c r="BY94" s="32"/>
      <c r="BZ94" s="32"/>
      <c r="CA94" s="12">
        <f>IF(ISNA(VLOOKUP(FC94,[7]刘禹骏发起的直播!$F$16:$F$437,2,0)),"",1)</f>
        <v>1</v>
      </c>
      <c r="CB94" s="12" t="str">
        <f>IF(ISNA(VLOOKUP(FC94,[8]日程信息!$A$11:$A$298,2,0)),"",1)</f>
        <v/>
      </c>
      <c r="CC94" s="12" t="str">
        <f>IF(ISNA(VLOOKUP(FC94,[9]视频会议通话详单!$A$7:$A$252,2,0)),"",1)</f>
        <v/>
      </c>
      <c r="CD94" s="12">
        <f>IF(ISNA(VLOOKUP(FC94,[10]视频会议通话详单!$A$7:$A$115,2,0)),"",1)</f>
        <v>1</v>
      </c>
      <c r="CE94" s="12" t="str">
        <f>IF(ISNA(VLOOKUP(FC94,[11]日程信息!$A$11:$A$35,2,0)),"",1)</f>
        <v/>
      </c>
      <c r="CF94" s="12" t="str">
        <f>IF(ISNA(VLOOKUP(FC94,[12]创新创业宣讲!$E$17:$E$213,2,0)),"",1)</f>
        <v/>
      </c>
      <c r="CG94" s="12" t="str">
        <f>IF(ISNA(VLOOKUP(FC94,[13]日程信息!$A$11:$A$55,2,0)),"",1)</f>
        <v/>
      </c>
      <c r="CH94" s="12" t="str">
        <f>IF(ISNA(VLOOKUP(FC94,[14]日程信息!$A$11:$A$44,2,0)),"",1)</f>
        <v/>
      </c>
      <c r="CI94" s="12" t="str">
        <f>IF(ISNA(VLOOKUP(FC94,[15]日程信息!$A$11:$A$45,2,0)),"",1)</f>
        <v/>
      </c>
      <c r="CJ94" s="12" t="str">
        <f>IF(ISNA(VLOOKUP(FC94,[16]日程信息!$A$11:$A$45,2,0)),"",1)</f>
        <v/>
      </c>
      <c r="CK94" s="12" t="str">
        <f>IF(ISNA(VLOOKUP(FC94,[17]日程信息!$A$11:$A$37,2,0)),"",1)</f>
        <v/>
      </c>
      <c r="CN94" s="33"/>
      <c r="CO94" s="34"/>
      <c r="CP94" s="34">
        <v>1</v>
      </c>
      <c r="CQ94" s="34">
        <v>1</v>
      </c>
      <c r="CR94" s="34"/>
      <c r="CS94" s="34"/>
      <c r="CT94" s="34">
        <v>1</v>
      </c>
      <c r="CU94" s="34"/>
      <c r="CV94" s="34">
        <v>1</v>
      </c>
      <c r="CW94" s="34">
        <v>1</v>
      </c>
      <c r="CX94" s="34"/>
      <c r="CY94" s="34">
        <v>1</v>
      </c>
      <c r="CZ94" s="34"/>
      <c r="DA94" s="34"/>
      <c r="DB94" s="34"/>
      <c r="DC94" s="34"/>
      <c r="DD94" s="34"/>
      <c r="DE94" s="34"/>
      <c r="DF94" s="34"/>
      <c r="DG94" s="34"/>
      <c r="DH94" s="34">
        <v>1</v>
      </c>
      <c r="DI94" s="34"/>
      <c r="DJ94" s="34">
        <v>1</v>
      </c>
      <c r="DK94" s="34"/>
      <c r="DL94" s="34">
        <f>VLOOKUP(FC94,[20]日程信息!$A$11:$B$60,2,FALSE)</f>
        <v>1</v>
      </c>
      <c r="DM94" s="34"/>
      <c r="DN94" s="34"/>
      <c r="DO94" s="34">
        <v>1</v>
      </c>
      <c r="DP94" s="34"/>
      <c r="DQ94" s="34"/>
      <c r="DR94" s="34"/>
      <c r="DS94" s="34"/>
      <c r="DT94" s="34"/>
      <c r="DU94" s="34"/>
      <c r="DV94" s="34">
        <v>1</v>
      </c>
      <c r="DW94" s="34"/>
      <c r="DX94" s="34"/>
      <c r="DY94" s="34"/>
      <c r="DZ94" s="34">
        <v>1</v>
      </c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>
        <v>1</v>
      </c>
      <c r="EL94" s="34">
        <v>1</v>
      </c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>
        <v>2</v>
      </c>
      <c r="FB94" s="32">
        <f t="shared" si="2"/>
        <v>27</v>
      </c>
      <c r="FC94" s="41" t="s">
        <v>498</v>
      </c>
    </row>
    <row r="95" ht="15" spans="1:159">
      <c r="A95">
        <v>94</v>
      </c>
      <c r="B95" s="27" t="s">
        <v>500</v>
      </c>
      <c r="C95" s="27" t="s">
        <v>501</v>
      </c>
      <c r="D95" s="27" t="s">
        <v>461</v>
      </c>
      <c r="E95" s="28" t="s">
        <v>313</v>
      </c>
      <c r="F95" s="29">
        <v>0</v>
      </c>
      <c r="G95" s="29"/>
      <c r="H95" s="29"/>
      <c r="I95" s="29"/>
      <c r="J95" s="29"/>
      <c r="K95" s="29"/>
      <c r="L95" s="29"/>
      <c r="M95" s="30"/>
      <c r="N95" s="30"/>
      <c r="O95" s="29"/>
      <c r="P95" s="29"/>
      <c r="Q95" s="29"/>
      <c r="R95" s="29"/>
      <c r="S95" s="29"/>
      <c r="T95" s="29"/>
      <c r="U95" s="29"/>
      <c r="V95" s="29"/>
      <c r="W95" s="29"/>
      <c r="X95" s="38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12" t="str">
        <f>IF(ISNA(VLOOKUP(FC95,[7]刘禹骏发起的直播!$F$16:$F$437,2,0)),"",1)</f>
        <v/>
      </c>
      <c r="CB95" s="12" t="str">
        <f>IF(ISNA(VLOOKUP(FC95,[8]日程信息!$A$11:$A$298,2,0)),"",1)</f>
        <v/>
      </c>
      <c r="CC95" s="12">
        <f>IF(ISNA(VLOOKUP(FC95,[9]视频会议通话详单!$A$7:$A$252,2,0)),"",1)</f>
        <v>1</v>
      </c>
      <c r="CD95" s="12" t="str">
        <f>IF(ISNA(VLOOKUP(FC95,[10]视频会议通话详单!$A$7:$A$115,2,0)),"",1)</f>
        <v/>
      </c>
      <c r="CE95" s="12" t="str">
        <f>IF(ISNA(VLOOKUP(FC95,[11]日程信息!$A$11:$A$35,2,0)),"",1)</f>
        <v/>
      </c>
      <c r="CF95" s="12" t="str">
        <f>IF(ISNA(VLOOKUP(FC95,[12]创新创业宣讲!$E$17:$E$213,2,0)),"",1)</f>
        <v/>
      </c>
      <c r="CG95" s="12" t="str">
        <f>IF(ISNA(VLOOKUP(FC95,[13]日程信息!$A$11:$A$55,2,0)),"",1)</f>
        <v/>
      </c>
      <c r="CH95" s="12" t="str">
        <f>IF(ISNA(VLOOKUP(FC95,[14]日程信息!$A$11:$A$44,2,0)),"",1)</f>
        <v/>
      </c>
      <c r="CI95" s="12" t="str">
        <f>IF(ISNA(VLOOKUP(FC95,[15]日程信息!$A$11:$A$45,2,0)),"",1)</f>
        <v/>
      </c>
      <c r="CJ95" s="12" t="str">
        <f>IF(ISNA(VLOOKUP(FC95,[16]日程信息!$A$11:$A$45,2,0)),"",1)</f>
        <v/>
      </c>
      <c r="CK95" s="12" t="str">
        <f>IF(ISNA(VLOOKUP(FC95,[17]日程信息!$A$11:$A$37,2,0)),"",1)</f>
        <v/>
      </c>
      <c r="CN95" s="33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>
        <v>1</v>
      </c>
      <c r="EQ95" s="34">
        <v>1</v>
      </c>
      <c r="ER95" s="34"/>
      <c r="ES95" s="34">
        <v>1</v>
      </c>
      <c r="ET95" s="34"/>
      <c r="EU95" s="34"/>
      <c r="EV95" s="34">
        <v>1</v>
      </c>
      <c r="EW95" s="34">
        <v>1</v>
      </c>
      <c r="EX95" s="34"/>
      <c r="EY95" s="34"/>
      <c r="EZ95" s="34">
        <v>6</v>
      </c>
      <c r="FA95" s="34">
        <v>2</v>
      </c>
      <c r="FB95" s="32">
        <f t="shared" si="2"/>
        <v>14</v>
      </c>
      <c r="FC95" s="41" t="s">
        <v>500</v>
      </c>
    </row>
    <row r="96" ht="15" spans="1:159">
      <c r="A96">
        <v>95</v>
      </c>
      <c r="B96" s="27" t="s">
        <v>502</v>
      </c>
      <c r="C96" s="27" t="s">
        <v>503</v>
      </c>
      <c r="D96" s="27" t="s">
        <v>461</v>
      </c>
      <c r="E96" s="28" t="s">
        <v>316</v>
      </c>
      <c r="F96" s="29">
        <v>0</v>
      </c>
      <c r="G96" s="29"/>
      <c r="H96" s="29"/>
      <c r="I96" s="29"/>
      <c r="J96" s="29"/>
      <c r="K96" s="29"/>
      <c r="L96" s="29"/>
      <c r="M96" s="30"/>
      <c r="N96" s="30"/>
      <c r="O96" s="29"/>
      <c r="P96" s="29"/>
      <c r="Q96" s="29"/>
      <c r="R96" s="29"/>
      <c r="S96" s="29"/>
      <c r="T96" s="29"/>
      <c r="U96" s="29"/>
      <c r="V96" s="29"/>
      <c r="W96" s="29"/>
      <c r="X96" s="38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12" t="str">
        <f>IF(ISNA(VLOOKUP(FC96,[7]刘禹骏发起的直播!$F$16:$F$437,2,0)),"",1)</f>
        <v/>
      </c>
      <c r="CB96" s="12" t="str">
        <f>IF(ISNA(VLOOKUP(FC96,[8]日程信息!$A$11:$A$298,2,0)),"",1)</f>
        <v/>
      </c>
      <c r="CC96" s="12">
        <f>IF(ISNA(VLOOKUP(FC96,[9]视频会议通话详单!$A$7:$A$252,2,0)),"",1)</f>
        <v>1</v>
      </c>
      <c r="CD96" s="12" t="str">
        <f>IF(ISNA(VLOOKUP(FC96,[10]视频会议通话详单!$A$7:$A$115,2,0)),"",1)</f>
        <v/>
      </c>
      <c r="CE96" s="12" t="str">
        <f>IF(ISNA(VLOOKUP(FC96,[11]日程信息!$A$11:$A$35,2,0)),"",1)</f>
        <v/>
      </c>
      <c r="CF96" s="12" t="str">
        <f>IF(ISNA(VLOOKUP(FC96,[12]创新创业宣讲!$E$17:$E$213,2,0)),"",1)</f>
        <v/>
      </c>
      <c r="CG96" s="12" t="str">
        <f>IF(ISNA(VLOOKUP(FC96,[13]日程信息!$A$11:$A$55,2,0)),"",1)</f>
        <v/>
      </c>
      <c r="CH96" s="12" t="str">
        <f>IF(ISNA(VLOOKUP(FC96,[14]日程信息!$A$11:$A$44,2,0)),"",1)</f>
        <v/>
      </c>
      <c r="CI96" s="12" t="str">
        <f>IF(ISNA(VLOOKUP(FC96,[15]日程信息!$A$11:$A$45,2,0)),"",1)</f>
        <v/>
      </c>
      <c r="CJ96" s="12" t="str">
        <f>IF(ISNA(VLOOKUP(FC96,[16]日程信息!$A$11:$A$45,2,0)),"",1)</f>
        <v/>
      </c>
      <c r="CK96" s="12" t="str">
        <f>IF(ISNA(VLOOKUP(FC96,[17]日程信息!$A$11:$A$37,2,0)),"",1)</f>
        <v/>
      </c>
      <c r="CN96" s="33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>
        <v>1</v>
      </c>
      <c r="DH96" s="34">
        <v>1</v>
      </c>
      <c r="DI96" s="34">
        <v>2</v>
      </c>
      <c r="DJ96" s="34"/>
      <c r="DK96" s="34"/>
      <c r="DL96" s="34"/>
      <c r="DM96" s="34"/>
      <c r="DN96" s="34"/>
      <c r="DO96" s="34"/>
      <c r="DP96" s="34"/>
      <c r="DQ96" s="34"/>
      <c r="DR96" s="34">
        <v>1</v>
      </c>
      <c r="DS96" s="34">
        <v>1</v>
      </c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>
        <v>1</v>
      </c>
      <c r="EL96" s="34">
        <v>1</v>
      </c>
      <c r="EM96" s="34"/>
      <c r="EN96" s="34"/>
      <c r="EO96" s="34"/>
      <c r="EP96" s="34">
        <v>1</v>
      </c>
      <c r="EQ96" s="34">
        <v>1</v>
      </c>
      <c r="ER96" s="34"/>
      <c r="ES96" s="34">
        <v>1</v>
      </c>
      <c r="ET96" s="34">
        <v>1</v>
      </c>
      <c r="EU96" s="34">
        <v>1</v>
      </c>
      <c r="EV96" s="34">
        <v>1</v>
      </c>
      <c r="EW96" s="34">
        <v>1</v>
      </c>
      <c r="EX96" s="34"/>
      <c r="EY96" s="34"/>
      <c r="EZ96" s="34">
        <v>2</v>
      </c>
      <c r="FA96" s="34">
        <v>2</v>
      </c>
      <c r="FB96" s="32">
        <f t="shared" si="2"/>
        <v>20</v>
      </c>
      <c r="FC96" s="41" t="s">
        <v>502</v>
      </c>
    </row>
    <row r="97" ht="15" spans="1:159">
      <c r="A97">
        <v>96</v>
      </c>
      <c r="B97" s="27" t="s">
        <v>504</v>
      </c>
      <c r="C97" s="27" t="s">
        <v>505</v>
      </c>
      <c r="D97" s="27" t="s">
        <v>461</v>
      </c>
      <c r="E97" s="28" t="s">
        <v>313</v>
      </c>
      <c r="F97" s="29">
        <v>0</v>
      </c>
      <c r="G97" s="29"/>
      <c r="H97" s="29"/>
      <c r="I97" s="29"/>
      <c r="J97" s="29"/>
      <c r="K97" s="29"/>
      <c r="L97" s="29"/>
      <c r="M97" s="30"/>
      <c r="N97" s="30"/>
      <c r="O97" s="29"/>
      <c r="P97" s="29"/>
      <c r="Q97" s="29"/>
      <c r="R97" s="29"/>
      <c r="S97" s="29"/>
      <c r="T97" s="29"/>
      <c r="U97" s="29"/>
      <c r="V97" s="29"/>
      <c r="W97" s="29"/>
      <c r="X97" s="38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12" t="str">
        <f>IF(ISNA(VLOOKUP(FC97,[7]刘禹骏发起的直播!$F$16:$F$437,2,0)),"",1)</f>
        <v/>
      </c>
      <c r="CB97" s="12" t="str">
        <f>IF(ISNA(VLOOKUP(FC97,[8]日程信息!$A$11:$A$298,2,0)),"",1)</f>
        <v/>
      </c>
      <c r="CC97" s="12">
        <f>IF(ISNA(VLOOKUP(FC97,[9]视频会议通话详单!$A$7:$A$252,2,0)),"",1)</f>
        <v>1</v>
      </c>
      <c r="CD97" s="12" t="str">
        <f>IF(ISNA(VLOOKUP(FC97,[10]视频会议通话详单!$A$7:$A$115,2,0)),"",1)</f>
        <v/>
      </c>
      <c r="CE97" s="12" t="str">
        <f>IF(ISNA(VLOOKUP(FC97,[11]日程信息!$A$11:$A$35,2,0)),"",1)</f>
        <v/>
      </c>
      <c r="CF97" s="12" t="str">
        <f>IF(ISNA(VLOOKUP(FC97,[12]创新创业宣讲!$E$17:$E$213,2,0)),"",1)</f>
        <v/>
      </c>
      <c r="CG97" s="12" t="str">
        <f>IF(ISNA(VLOOKUP(FC97,[13]日程信息!$A$11:$A$55,2,0)),"",1)</f>
        <v/>
      </c>
      <c r="CH97" s="12" t="str">
        <f>IF(ISNA(VLOOKUP(FC97,[14]日程信息!$A$11:$A$44,2,0)),"",1)</f>
        <v/>
      </c>
      <c r="CI97" s="12" t="str">
        <f>IF(ISNA(VLOOKUP(FC97,[15]日程信息!$A$11:$A$45,2,0)),"",1)</f>
        <v/>
      </c>
      <c r="CJ97" s="12" t="str">
        <f>IF(ISNA(VLOOKUP(FC97,[16]日程信息!$A$11:$A$45,2,0)),"",1)</f>
        <v/>
      </c>
      <c r="CK97" s="12" t="str">
        <f>IF(ISNA(VLOOKUP(FC97,[17]日程信息!$A$11:$A$37,2,0)),"",1)</f>
        <v/>
      </c>
      <c r="CN97" s="33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>
        <v>1</v>
      </c>
      <c r="DH97" s="34">
        <v>1</v>
      </c>
      <c r="DI97" s="34">
        <v>2</v>
      </c>
      <c r="DJ97" s="34"/>
      <c r="DK97" s="34"/>
      <c r="DL97" s="34"/>
      <c r="DM97" s="34"/>
      <c r="DN97" s="34"/>
      <c r="DO97" s="34"/>
      <c r="DP97" s="34"/>
      <c r="DQ97" s="34"/>
      <c r="DR97" s="34">
        <v>1</v>
      </c>
      <c r="DS97" s="34"/>
      <c r="DT97" s="34"/>
      <c r="DU97" s="34">
        <v>1</v>
      </c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>
        <v>1</v>
      </c>
      <c r="EL97" s="34">
        <v>1</v>
      </c>
      <c r="EM97" s="34"/>
      <c r="EN97" s="34"/>
      <c r="EO97" s="34"/>
      <c r="EP97" s="34">
        <v>1</v>
      </c>
      <c r="EQ97" s="34">
        <v>1</v>
      </c>
      <c r="ER97" s="34"/>
      <c r="ES97" s="34">
        <v>1</v>
      </c>
      <c r="ET97" s="34"/>
      <c r="EU97" s="34">
        <v>1</v>
      </c>
      <c r="EV97" s="34">
        <v>1</v>
      </c>
      <c r="EW97" s="34">
        <v>1</v>
      </c>
      <c r="EX97" s="34"/>
      <c r="EY97" s="34"/>
      <c r="EZ97" s="34"/>
      <c r="FA97" s="34">
        <v>2</v>
      </c>
      <c r="FB97" s="32">
        <f t="shared" si="2"/>
        <v>17</v>
      </c>
      <c r="FC97" s="41" t="s">
        <v>504</v>
      </c>
    </row>
    <row r="98" ht="15" spans="1:159">
      <c r="A98">
        <v>97</v>
      </c>
      <c r="B98" s="27" t="s">
        <v>506</v>
      </c>
      <c r="C98" s="27" t="s">
        <v>507</v>
      </c>
      <c r="D98" s="27" t="s">
        <v>461</v>
      </c>
      <c r="E98" s="28" t="s">
        <v>316</v>
      </c>
      <c r="F98" s="29">
        <v>1</v>
      </c>
      <c r="G98" s="29"/>
      <c r="H98" s="29"/>
      <c r="I98" s="29"/>
      <c r="J98" s="29"/>
      <c r="K98" s="29">
        <v>1</v>
      </c>
      <c r="L98" s="29"/>
      <c r="M98" s="30"/>
      <c r="N98" s="30"/>
      <c r="O98" s="29"/>
      <c r="P98" s="29">
        <v>1</v>
      </c>
      <c r="Q98" s="29">
        <v>1</v>
      </c>
      <c r="R98" s="29"/>
      <c r="S98" s="29"/>
      <c r="T98" s="29">
        <v>1</v>
      </c>
      <c r="U98" s="29">
        <v>1</v>
      </c>
      <c r="V98" s="29"/>
      <c r="W98" s="29"/>
      <c r="X98" s="38">
        <v>1</v>
      </c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>
        <f>VLOOKUP(FC98,[19]日程信息!$A$11:$B$70,2,0)</f>
        <v>1</v>
      </c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32"/>
      <c r="BH98" s="32"/>
      <c r="BI98" s="32"/>
      <c r="BJ98" s="32"/>
      <c r="BK98" s="32"/>
      <c r="BL98" s="32"/>
      <c r="BM98" s="32"/>
      <c r="BN98" s="32">
        <v>1</v>
      </c>
      <c r="BO98" s="32"/>
      <c r="BP98" s="32"/>
      <c r="BQ98" s="32"/>
      <c r="BR98" s="32"/>
      <c r="BS98" s="32">
        <v>1</v>
      </c>
      <c r="BT98" s="32"/>
      <c r="BU98" s="32">
        <v>1</v>
      </c>
      <c r="BV98" s="32"/>
      <c r="BW98" s="32"/>
      <c r="BX98" s="32"/>
      <c r="BY98" s="32"/>
      <c r="BZ98" s="32"/>
      <c r="CA98" s="12">
        <f>IF(ISNA(VLOOKUP(FC98,[7]刘禹骏发起的直播!$F$16:$F$437,2,0)),"",1)</f>
        <v>1</v>
      </c>
      <c r="CB98" s="12" t="str">
        <f>IF(ISNA(VLOOKUP(FC98,[8]日程信息!$A$11:$A$298,2,0)),"",1)</f>
        <v/>
      </c>
      <c r="CC98" s="12">
        <f>IF(ISNA(VLOOKUP(FC98,[9]视频会议通话详单!$A$7:$A$252,2,0)),"",1)</f>
        <v>1</v>
      </c>
      <c r="CD98" s="12" t="str">
        <f>IF(ISNA(VLOOKUP(FC98,[10]视频会议通话详单!$A$7:$A$115,2,0)),"",1)</f>
        <v/>
      </c>
      <c r="CE98" s="12" t="str">
        <f>IF(ISNA(VLOOKUP(FC98,[11]日程信息!$A$11:$A$35,2,0)),"",1)</f>
        <v/>
      </c>
      <c r="CF98" s="12" t="str">
        <f>IF(ISNA(VLOOKUP(FC98,[12]创新创业宣讲!$E$17:$E$213,2,0)),"",1)</f>
        <v/>
      </c>
      <c r="CG98" s="12" t="str">
        <f>IF(ISNA(VLOOKUP(FC98,[13]日程信息!$A$11:$A$55,2,0)),"",1)</f>
        <v/>
      </c>
      <c r="CH98" s="12" t="str">
        <f>IF(ISNA(VLOOKUP(FC98,[14]日程信息!$A$11:$A$44,2,0)),"",1)</f>
        <v/>
      </c>
      <c r="CI98" s="12" t="str">
        <f>IF(ISNA(VLOOKUP(FC98,[15]日程信息!$A$11:$A$45,2,0)),"",1)</f>
        <v/>
      </c>
      <c r="CJ98" s="12" t="str">
        <f>IF(ISNA(VLOOKUP(FC98,[16]日程信息!$A$11:$A$45,2,0)),"",1)</f>
        <v/>
      </c>
      <c r="CK98" s="12" t="str">
        <f>IF(ISNA(VLOOKUP(FC98,[17]日程信息!$A$11:$A$37,2,0)),"",1)</f>
        <v/>
      </c>
      <c r="CN98" s="33"/>
      <c r="CO98" s="34"/>
      <c r="CP98" s="34"/>
      <c r="CQ98" s="34">
        <v>1</v>
      </c>
      <c r="CR98" s="34"/>
      <c r="CS98" s="34"/>
      <c r="CT98" s="34"/>
      <c r="CU98" s="34"/>
      <c r="CV98" s="34"/>
      <c r="CW98" s="34">
        <v>1</v>
      </c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>
        <v>1</v>
      </c>
      <c r="DI98" s="34"/>
      <c r="DJ98" s="34">
        <v>1</v>
      </c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>
        <v>1</v>
      </c>
      <c r="EA98" s="34"/>
      <c r="EB98" s="34"/>
      <c r="EC98" s="34"/>
      <c r="ED98" s="34">
        <v>1</v>
      </c>
      <c r="EE98" s="34"/>
      <c r="EF98" s="34"/>
      <c r="EG98" s="34"/>
      <c r="EH98" s="34"/>
      <c r="EI98" s="34"/>
      <c r="EJ98" s="34"/>
      <c r="EK98" s="34">
        <v>1</v>
      </c>
      <c r="EL98" s="34">
        <v>1</v>
      </c>
      <c r="EM98" s="34"/>
      <c r="EN98" s="34"/>
      <c r="EO98" s="34"/>
      <c r="EP98" s="34">
        <v>1</v>
      </c>
      <c r="EQ98" s="34"/>
      <c r="ER98" s="34"/>
      <c r="ES98" s="34">
        <v>1</v>
      </c>
      <c r="ET98" s="34"/>
      <c r="EU98" s="34"/>
      <c r="EV98" s="34"/>
      <c r="EW98" s="34"/>
      <c r="EX98" s="34"/>
      <c r="EY98" s="34"/>
      <c r="EZ98" s="34"/>
      <c r="FA98" s="34">
        <v>2</v>
      </c>
      <c r="FB98" s="32">
        <f t="shared" si="2"/>
        <v>25</v>
      </c>
      <c r="FC98" s="41" t="s">
        <v>506</v>
      </c>
    </row>
    <row r="99" ht="15" spans="1:159">
      <c r="A99">
        <v>98</v>
      </c>
      <c r="B99" s="27" t="s">
        <v>508</v>
      </c>
      <c r="C99" s="27" t="s">
        <v>509</v>
      </c>
      <c r="D99" s="27" t="s">
        <v>461</v>
      </c>
      <c r="E99" s="28" t="s">
        <v>313</v>
      </c>
      <c r="F99" s="29">
        <v>0</v>
      </c>
      <c r="G99" s="29"/>
      <c r="H99" s="29"/>
      <c r="I99" s="29"/>
      <c r="J99" s="29"/>
      <c r="K99" s="29"/>
      <c r="L99" s="29"/>
      <c r="M99" s="30"/>
      <c r="N99" s="30"/>
      <c r="O99" s="29"/>
      <c r="P99" s="29"/>
      <c r="Q99" s="29"/>
      <c r="R99" s="29"/>
      <c r="S99" s="29"/>
      <c r="T99" s="29"/>
      <c r="U99" s="29">
        <v>1</v>
      </c>
      <c r="V99" s="29"/>
      <c r="W99" s="29"/>
      <c r="X99" s="38">
        <v>1</v>
      </c>
      <c r="Y99" s="2"/>
      <c r="Z99" s="2"/>
      <c r="AA99" s="2">
        <v>1</v>
      </c>
      <c r="AB99" s="2">
        <v>2</v>
      </c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>
        <v>1</v>
      </c>
      <c r="BY99" s="32"/>
      <c r="BZ99" s="32"/>
      <c r="CA99" s="12" t="str">
        <f>IF(ISNA(VLOOKUP(FC99,[7]刘禹骏发起的直播!$F$16:$F$437,2,0)),"",1)</f>
        <v/>
      </c>
      <c r="CB99" s="12" t="str">
        <f>IF(ISNA(VLOOKUP(FC99,[8]日程信息!$A$11:$A$298,2,0)),"",1)</f>
        <v/>
      </c>
      <c r="CC99" s="12" t="str">
        <f>IF(ISNA(VLOOKUP(FC99,[9]视频会议通话详单!$A$7:$A$252,2,0)),"",1)</f>
        <v/>
      </c>
      <c r="CD99" s="12" t="str">
        <f>IF(ISNA(VLOOKUP(FC99,[10]视频会议通话详单!$A$7:$A$115,2,0)),"",1)</f>
        <v/>
      </c>
      <c r="CE99" s="12">
        <f>IF(ISNA(VLOOKUP(FC99,[11]日程信息!$A$11:$A$35,2,0)),"",1)</f>
        <v>1</v>
      </c>
      <c r="CF99" s="12" t="str">
        <f>IF(ISNA(VLOOKUP(FC99,[12]创新创业宣讲!$E$17:$E$213,2,0)),"",1)</f>
        <v/>
      </c>
      <c r="CG99" s="12" t="str">
        <f>IF(ISNA(VLOOKUP(FC99,[13]日程信息!$A$11:$A$55,2,0)),"",1)</f>
        <v/>
      </c>
      <c r="CH99" s="12" t="str">
        <f>IF(ISNA(VLOOKUP(FC99,[14]日程信息!$A$11:$A$44,2,0)),"",1)</f>
        <v/>
      </c>
      <c r="CI99" s="12" t="str">
        <f>IF(ISNA(VLOOKUP(FC99,[15]日程信息!$A$11:$A$45,2,0)),"",1)</f>
        <v/>
      </c>
      <c r="CJ99" s="12" t="str">
        <f>IF(ISNA(VLOOKUP(FC99,[16]日程信息!$A$11:$A$45,2,0)),"",1)</f>
        <v/>
      </c>
      <c r="CK99" s="12" t="str">
        <f>IF(ISNA(VLOOKUP(FC99,[17]日程信息!$A$11:$A$37,2,0)),"",1)</f>
        <v/>
      </c>
      <c r="CN99" s="33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>
        <v>1</v>
      </c>
      <c r="EL99" s="34">
        <v>1</v>
      </c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>
        <v>1</v>
      </c>
      <c r="EY99" s="34">
        <v>1</v>
      </c>
      <c r="EZ99" s="34">
        <v>16</v>
      </c>
      <c r="FA99" s="34">
        <v>2</v>
      </c>
      <c r="FB99" s="32">
        <f t="shared" ref="FB99:FB130" si="3">SUM(F99:FA99)</f>
        <v>29</v>
      </c>
      <c r="FC99" s="41" t="s">
        <v>508</v>
      </c>
    </row>
    <row r="100" ht="15" spans="1:159">
      <c r="A100">
        <v>99</v>
      </c>
      <c r="B100" s="27" t="s">
        <v>510</v>
      </c>
      <c r="C100" s="27" t="s">
        <v>511</v>
      </c>
      <c r="D100" s="27" t="s">
        <v>512</v>
      </c>
      <c r="E100" s="28" t="s">
        <v>316</v>
      </c>
      <c r="F100" s="29">
        <v>0</v>
      </c>
      <c r="G100" s="29"/>
      <c r="H100" s="29"/>
      <c r="I100" s="29"/>
      <c r="J100" s="29"/>
      <c r="K100" s="29">
        <v>1</v>
      </c>
      <c r="L100" s="29"/>
      <c r="M100" s="30"/>
      <c r="N100" s="30"/>
      <c r="O100" s="29"/>
      <c r="P100" s="29"/>
      <c r="Q100" s="29"/>
      <c r="R100" s="29"/>
      <c r="S100" s="29"/>
      <c r="T100" s="29"/>
      <c r="U100" s="29"/>
      <c r="V100" s="29"/>
      <c r="W100" s="29"/>
      <c r="X100" s="38">
        <v>1</v>
      </c>
      <c r="Y100" s="2"/>
      <c r="Z100" s="2"/>
      <c r="AA100" s="2">
        <v>1</v>
      </c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>
        <f>VLOOKUP(FC100,[22]日程信息!$A$11:$B$96,2,0)</f>
        <v>1</v>
      </c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>
        <v>1</v>
      </c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12" t="str">
        <f>IF(ISNA(VLOOKUP(FC100,[7]刘禹骏发起的直播!$F$16:$F$437,2,0)),"",1)</f>
        <v/>
      </c>
      <c r="CB100" s="12" t="str">
        <f>IF(ISNA(VLOOKUP(FC100,[8]日程信息!$A$11:$A$298,2,0)),"",1)</f>
        <v/>
      </c>
      <c r="CC100" s="12" t="str">
        <f>IF(ISNA(VLOOKUP(FC100,[9]视频会议通话详单!$A$7:$A$252,2,0)),"",1)</f>
        <v/>
      </c>
      <c r="CD100" s="12" t="str">
        <f>IF(ISNA(VLOOKUP(FC100,[10]视频会议通话详单!$A$7:$A$115,2,0)),"",1)</f>
        <v/>
      </c>
      <c r="CE100" s="12" t="str">
        <f>IF(ISNA(VLOOKUP(FC100,[11]日程信息!$A$11:$A$35,2,0)),"",1)</f>
        <v/>
      </c>
      <c r="CF100" s="12" t="str">
        <f>IF(ISNA(VLOOKUP(FC100,[12]创新创业宣讲!$E$17:$E$213,2,0)),"",1)</f>
        <v/>
      </c>
      <c r="CG100" s="12" t="str">
        <f>IF(ISNA(VLOOKUP(FC100,[13]日程信息!$A$11:$A$55,2,0)),"",1)</f>
        <v/>
      </c>
      <c r="CH100" s="12" t="str">
        <f>IF(ISNA(VLOOKUP(FC100,[14]日程信息!$A$11:$A$44,2,0)),"",1)</f>
        <v/>
      </c>
      <c r="CI100" s="12" t="str">
        <f>IF(ISNA(VLOOKUP(FC100,[15]日程信息!$A$11:$A$45,2,0)),"",1)</f>
        <v/>
      </c>
      <c r="CJ100" s="12" t="str">
        <f>IF(ISNA(VLOOKUP(FC100,[16]日程信息!$A$11:$A$45,2,0)),"",1)</f>
        <v/>
      </c>
      <c r="CK100" s="12" t="str">
        <f>IF(ISNA(VLOOKUP(FC100,[17]日程信息!$A$11:$A$37,2,0)),"",1)</f>
        <v/>
      </c>
      <c r="CN100" s="33"/>
      <c r="CO100" s="34">
        <f>VLOOKUP(FC100,[30]Sheet1!$A$1:$C$21,3,0)</f>
        <v>1</v>
      </c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>
        <v>1</v>
      </c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>
        <v>1</v>
      </c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>
        <v>14</v>
      </c>
      <c r="FA100" s="34"/>
      <c r="FB100" s="32">
        <f t="shared" si="3"/>
        <v>22</v>
      </c>
      <c r="FC100" s="41" t="s">
        <v>510</v>
      </c>
    </row>
    <row r="101" ht="15" spans="1:159">
      <c r="A101">
        <v>100</v>
      </c>
      <c r="B101" s="27" t="s">
        <v>513</v>
      </c>
      <c r="C101" s="27" t="s">
        <v>514</v>
      </c>
      <c r="D101" s="27" t="s">
        <v>512</v>
      </c>
      <c r="E101" s="28" t="s">
        <v>313</v>
      </c>
      <c r="F101" s="29">
        <v>0</v>
      </c>
      <c r="G101" s="29"/>
      <c r="H101" s="29"/>
      <c r="I101" s="29"/>
      <c r="J101" s="29"/>
      <c r="K101" s="29"/>
      <c r="L101" s="29"/>
      <c r="M101" s="30"/>
      <c r="N101" s="30"/>
      <c r="O101" s="29"/>
      <c r="P101" s="29"/>
      <c r="Q101" s="29"/>
      <c r="R101" s="29"/>
      <c r="S101" s="29"/>
      <c r="T101" s="29"/>
      <c r="U101" s="29"/>
      <c r="V101" s="29"/>
      <c r="W101" s="29"/>
      <c r="X101" s="38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>
        <f>VLOOKUP(FC101,[18]参会明细!$A:$B,2,0)</f>
        <v>1</v>
      </c>
      <c r="AZ101" s="2"/>
      <c r="BA101" s="2"/>
      <c r="BB101" s="2"/>
      <c r="BC101" s="2"/>
      <c r="BD101" s="2"/>
      <c r="BE101" s="2"/>
      <c r="BF101" s="2">
        <v>1</v>
      </c>
      <c r="BG101" s="32"/>
      <c r="BH101" s="32"/>
      <c r="BI101" s="32"/>
      <c r="BJ101" s="32"/>
      <c r="BK101" s="32"/>
      <c r="BL101" s="32"/>
      <c r="BM101" s="32"/>
      <c r="BN101" s="32"/>
      <c r="BO101" s="32"/>
      <c r="BP101" s="32">
        <v>1</v>
      </c>
      <c r="BQ101" s="32"/>
      <c r="BR101" s="32"/>
      <c r="BS101" s="32"/>
      <c r="BT101" s="32"/>
      <c r="BU101" s="32"/>
      <c r="BV101" s="32"/>
      <c r="BW101" s="32"/>
      <c r="BX101" s="32"/>
      <c r="BY101" s="32">
        <v>1</v>
      </c>
      <c r="BZ101" s="32"/>
      <c r="CA101" s="12">
        <f>IF(ISNA(VLOOKUP(FC101,[7]刘禹骏发起的直播!$F$16:$F$437,2,0)),"",1)</f>
        <v>1</v>
      </c>
      <c r="CB101" s="12" t="str">
        <f>IF(ISNA(VLOOKUP(FC101,[8]日程信息!$A$11:$A$298,2,0)),"",1)</f>
        <v/>
      </c>
      <c r="CC101" s="12">
        <f>IF(ISNA(VLOOKUP(FC101,[9]视频会议通话详单!$A$7:$A$252,2,0)),"",1)</f>
        <v>1</v>
      </c>
      <c r="CD101" s="12">
        <f>IF(ISNA(VLOOKUP(FC101,[10]视频会议通话详单!$A$7:$A$115,2,0)),"",1)</f>
        <v>1</v>
      </c>
      <c r="CE101" s="12" t="str">
        <f>IF(ISNA(VLOOKUP(FC101,[11]日程信息!$A$11:$A$35,2,0)),"",1)</f>
        <v/>
      </c>
      <c r="CF101" s="12">
        <f>IF(ISNA(VLOOKUP(FC101,[12]创新创业宣讲!$E$17:$E$213,2,0)),"",1)</f>
        <v>1</v>
      </c>
      <c r="CG101" s="12" t="str">
        <f>IF(ISNA(VLOOKUP(FC101,[13]日程信息!$A$11:$A$55,2,0)),"",1)</f>
        <v/>
      </c>
      <c r="CH101" s="12" t="str">
        <f>IF(ISNA(VLOOKUP(FC101,[14]日程信息!$A$11:$A$44,2,0)),"",1)</f>
        <v/>
      </c>
      <c r="CI101" s="12" t="str">
        <f>IF(ISNA(VLOOKUP(FC101,[15]日程信息!$A$11:$A$45,2,0)),"",1)</f>
        <v/>
      </c>
      <c r="CJ101" s="12" t="str">
        <f>IF(ISNA(VLOOKUP(FC101,[16]日程信息!$A$11:$A$45,2,0)),"",1)</f>
        <v/>
      </c>
      <c r="CK101" s="12" t="str">
        <f>IF(ISNA(VLOOKUP(FC101,[17]日程信息!$A$11:$A$37,2,0)),"",1)</f>
        <v/>
      </c>
      <c r="CN101" s="33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>
        <v>1</v>
      </c>
      <c r="DK101" s="34"/>
      <c r="DL101" s="34"/>
      <c r="DM101" s="34"/>
      <c r="DN101" s="34"/>
      <c r="DO101" s="34"/>
      <c r="DP101" s="34"/>
      <c r="DQ101" s="34">
        <v>1</v>
      </c>
      <c r="DR101" s="34"/>
      <c r="DS101" s="34"/>
      <c r="DT101" s="34"/>
      <c r="DU101" s="34"/>
      <c r="DV101" s="34"/>
      <c r="DW101" s="34"/>
      <c r="DX101" s="34">
        <v>1</v>
      </c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>
        <v>1</v>
      </c>
      <c r="EL101" s="34">
        <v>1</v>
      </c>
      <c r="EM101" s="34"/>
      <c r="EN101" s="34"/>
      <c r="EO101" s="34"/>
      <c r="EP101" s="34"/>
      <c r="EQ101" s="34"/>
      <c r="ER101" s="34"/>
      <c r="ES101" s="34">
        <v>1</v>
      </c>
      <c r="ET101" s="34"/>
      <c r="EU101" s="34"/>
      <c r="EV101" s="34"/>
      <c r="EW101" s="34"/>
      <c r="EX101" s="34"/>
      <c r="EY101" s="34"/>
      <c r="EZ101" s="34">
        <v>6</v>
      </c>
      <c r="FA101" s="34"/>
      <c r="FB101" s="32">
        <f t="shared" si="3"/>
        <v>20</v>
      </c>
      <c r="FC101" s="41" t="s">
        <v>513</v>
      </c>
    </row>
    <row r="102" ht="15" spans="1:159">
      <c r="A102">
        <v>101</v>
      </c>
      <c r="B102" s="27" t="s">
        <v>515</v>
      </c>
      <c r="C102" s="27" t="s">
        <v>516</v>
      </c>
      <c r="D102" s="27" t="s">
        <v>512</v>
      </c>
      <c r="E102" s="28" t="s">
        <v>316</v>
      </c>
      <c r="F102" s="29">
        <v>0</v>
      </c>
      <c r="G102" s="29"/>
      <c r="H102" s="29"/>
      <c r="I102" s="29"/>
      <c r="J102" s="29"/>
      <c r="K102" s="29"/>
      <c r="L102" s="29"/>
      <c r="M102" s="30"/>
      <c r="N102" s="30"/>
      <c r="O102" s="29"/>
      <c r="P102" s="29"/>
      <c r="Q102" s="29"/>
      <c r="R102" s="29"/>
      <c r="S102" s="29"/>
      <c r="T102" s="29"/>
      <c r="U102" s="29"/>
      <c r="V102" s="29"/>
      <c r="W102" s="29"/>
      <c r="X102" s="38">
        <v>1</v>
      </c>
      <c r="Y102" s="2"/>
      <c r="Z102" s="2"/>
      <c r="AA102" s="2">
        <v>1</v>
      </c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>
        <v>1</v>
      </c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12" t="str">
        <f>IF(ISNA(VLOOKUP(FC102,[7]刘禹骏发起的直播!$F$16:$F$437,2,0)),"",1)</f>
        <v/>
      </c>
      <c r="CB102" s="12" t="str">
        <f>IF(ISNA(VLOOKUP(FC102,[8]日程信息!$A$11:$A$298,2,0)),"",1)</f>
        <v/>
      </c>
      <c r="CC102" s="12" t="str">
        <f>IF(ISNA(VLOOKUP(FC102,[9]视频会议通话详单!$A$7:$A$252,2,0)),"",1)</f>
        <v/>
      </c>
      <c r="CD102" s="12" t="str">
        <f>IF(ISNA(VLOOKUP(FC102,[10]视频会议通话详单!$A$7:$A$115,2,0)),"",1)</f>
        <v/>
      </c>
      <c r="CE102" s="12" t="str">
        <f>IF(ISNA(VLOOKUP(FC102,[11]日程信息!$A$11:$A$35,2,0)),"",1)</f>
        <v/>
      </c>
      <c r="CF102" s="12" t="str">
        <f>IF(ISNA(VLOOKUP(FC102,[12]创新创业宣讲!$E$17:$E$213,2,0)),"",1)</f>
        <v/>
      </c>
      <c r="CG102" s="12" t="str">
        <f>IF(ISNA(VLOOKUP(FC102,[13]日程信息!$A$11:$A$55,2,0)),"",1)</f>
        <v/>
      </c>
      <c r="CH102" s="12" t="str">
        <f>IF(ISNA(VLOOKUP(FC102,[14]日程信息!$A$11:$A$44,2,0)),"",1)</f>
        <v/>
      </c>
      <c r="CI102" s="12" t="str">
        <f>IF(ISNA(VLOOKUP(FC102,[15]日程信息!$A$11:$A$45,2,0)),"",1)</f>
        <v/>
      </c>
      <c r="CJ102" s="12" t="str">
        <f>IF(ISNA(VLOOKUP(FC102,[16]日程信息!$A$11:$A$45,2,0)),"",1)</f>
        <v/>
      </c>
      <c r="CK102" s="12" t="str">
        <f>IF(ISNA(VLOOKUP(FC102,[17]日程信息!$A$11:$A$37,2,0)),"",1)</f>
        <v/>
      </c>
      <c r="CN102" s="33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4"/>
      <c r="DY102" s="34"/>
      <c r="DZ102" s="34">
        <v>1</v>
      </c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>
        <v>1</v>
      </c>
      <c r="EQ102" s="34"/>
      <c r="ER102" s="34"/>
      <c r="ES102" s="34"/>
      <c r="ET102" s="34"/>
      <c r="EU102" s="34"/>
      <c r="EV102" s="34"/>
      <c r="EW102" s="34">
        <v>1</v>
      </c>
      <c r="EX102" s="34"/>
      <c r="EY102" s="34">
        <v>2</v>
      </c>
      <c r="EZ102" s="34">
        <v>6</v>
      </c>
      <c r="FA102" s="34"/>
      <c r="FB102" s="32">
        <f t="shared" si="3"/>
        <v>14</v>
      </c>
      <c r="FC102" s="41" t="s">
        <v>515</v>
      </c>
    </row>
    <row r="103" ht="15" spans="1:159">
      <c r="A103">
        <v>102</v>
      </c>
      <c r="B103" s="27" t="s">
        <v>517</v>
      </c>
      <c r="C103" s="27" t="s">
        <v>518</v>
      </c>
      <c r="D103" s="27" t="s">
        <v>512</v>
      </c>
      <c r="E103" s="28" t="s">
        <v>313</v>
      </c>
      <c r="F103" s="29">
        <v>0</v>
      </c>
      <c r="G103" s="29"/>
      <c r="H103" s="29"/>
      <c r="I103" s="29"/>
      <c r="J103" s="29"/>
      <c r="K103" s="29"/>
      <c r="L103" s="29"/>
      <c r="M103" s="30"/>
      <c r="N103" s="30"/>
      <c r="O103" s="29"/>
      <c r="P103" s="29"/>
      <c r="Q103" s="29">
        <v>1</v>
      </c>
      <c r="R103" s="29"/>
      <c r="S103" s="29"/>
      <c r="T103" s="29"/>
      <c r="U103" s="29"/>
      <c r="V103" s="29"/>
      <c r="W103" s="29"/>
      <c r="X103" s="38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>
        <f>VLOOKUP(FC103,[22]日程信息!$A$11:$B$96,2,0)</f>
        <v>1</v>
      </c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>
        <f>VLOOKUP(FC103,[28]日程信息!$A$10:$D$49,4,0)</f>
        <v>1</v>
      </c>
      <c r="BE103" s="2"/>
      <c r="BF103" s="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>
        <v>1</v>
      </c>
      <c r="BT103" s="32"/>
      <c r="BU103" s="32"/>
      <c r="BV103" s="32"/>
      <c r="BW103" s="32"/>
      <c r="BX103" s="32"/>
      <c r="BY103" s="32"/>
      <c r="BZ103" s="32"/>
      <c r="CA103" s="12">
        <f>IF(ISNA(VLOOKUP(FC103,[7]刘禹骏发起的直播!$F$16:$F$437,2,0)),"",1)</f>
        <v>1</v>
      </c>
      <c r="CB103" s="12" t="str">
        <f>IF(ISNA(VLOOKUP(FC103,[8]日程信息!$A$11:$A$298,2,0)),"",1)</f>
        <v/>
      </c>
      <c r="CC103" s="12" t="str">
        <f>IF(ISNA(VLOOKUP(FC103,[9]视频会议通话详单!$A$7:$A$252,2,0)),"",1)</f>
        <v/>
      </c>
      <c r="CD103" s="12" t="str">
        <f>IF(ISNA(VLOOKUP(FC103,[10]视频会议通话详单!$A$7:$A$115,2,0)),"",1)</f>
        <v/>
      </c>
      <c r="CE103" s="12" t="str">
        <f>IF(ISNA(VLOOKUP(FC103,[11]日程信息!$A$11:$A$35,2,0)),"",1)</f>
        <v/>
      </c>
      <c r="CF103" s="12" t="str">
        <f>IF(ISNA(VLOOKUP(FC103,[12]创新创业宣讲!$E$17:$E$213,2,0)),"",1)</f>
        <v/>
      </c>
      <c r="CG103" s="12" t="str">
        <f>IF(ISNA(VLOOKUP(FC103,[13]日程信息!$A$11:$A$55,2,0)),"",1)</f>
        <v/>
      </c>
      <c r="CH103" s="12" t="str">
        <f>IF(ISNA(VLOOKUP(FC103,[14]日程信息!$A$11:$A$44,2,0)),"",1)</f>
        <v/>
      </c>
      <c r="CI103" s="12" t="str">
        <f>IF(ISNA(VLOOKUP(FC103,[15]日程信息!$A$11:$A$45,2,0)),"",1)</f>
        <v/>
      </c>
      <c r="CJ103" s="12" t="str">
        <f>IF(ISNA(VLOOKUP(FC103,[16]日程信息!$A$11:$A$45,2,0)),"",1)</f>
        <v/>
      </c>
      <c r="CK103" s="12" t="str">
        <f>IF(ISNA(VLOOKUP(FC103,[17]日程信息!$A$11:$A$37,2,0)),"",1)</f>
        <v/>
      </c>
      <c r="CN103" s="33"/>
      <c r="CO103" s="34"/>
      <c r="CP103" s="34"/>
      <c r="CQ103" s="34"/>
      <c r="CR103" s="34"/>
      <c r="CS103" s="34"/>
      <c r="CT103" s="34"/>
      <c r="CU103" s="34"/>
      <c r="CV103" s="34"/>
      <c r="CW103" s="34">
        <v>1</v>
      </c>
      <c r="CX103" s="34"/>
      <c r="CY103" s="34">
        <v>1</v>
      </c>
      <c r="CZ103" s="34"/>
      <c r="DA103" s="34"/>
      <c r="DB103" s="34"/>
      <c r="DC103" s="34"/>
      <c r="DD103" s="34">
        <v>1</v>
      </c>
      <c r="DE103" s="34"/>
      <c r="DF103" s="34"/>
      <c r="DG103" s="34"/>
      <c r="DH103" s="34">
        <v>1</v>
      </c>
      <c r="DI103" s="34"/>
      <c r="DJ103" s="34">
        <v>1</v>
      </c>
      <c r="DK103" s="34"/>
      <c r="DL103" s="34">
        <f>VLOOKUP(FC103,[20]日程信息!$A$11:$B$60,2,FALSE)</f>
        <v>1</v>
      </c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4">
        <v>1</v>
      </c>
      <c r="DY103" s="34">
        <v>1</v>
      </c>
      <c r="DZ103" s="34"/>
      <c r="EA103" s="34"/>
      <c r="EB103" s="34"/>
      <c r="EC103" s="34">
        <v>1</v>
      </c>
      <c r="ED103" s="34"/>
      <c r="EE103" s="34"/>
      <c r="EF103" s="34"/>
      <c r="EG103" s="34">
        <v>1</v>
      </c>
      <c r="EH103" s="34"/>
      <c r="EI103" s="34"/>
      <c r="EJ103" s="34"/>
      <c r="EK103" s="34">
        <v>1</v>
      </c>
      <c r="EL103" s="34">
        <v>1</v>
      </c>
      <c r="EM103" s="34"/>
      <c r="EN103" s="34"/>
      <c r="EO103" s="34"/>
      <c r="EP103" s="34">
        <v>1</v>
      </c>
      <c r="EQ103" s="34">
        <v>1</v>
      </c>
      <c r="ER103" s="34"/>
      <c r="ES103" s="34"/>
      <c r="ET103" s="34"/>
      <c r="EU103" s="34"/>
      <c r="EV103" s="34"/>
      <c r="EW103" s="34"/>
      <c r="EX103" s="34"/>
      <c r="EY103" s="34"/>
      <c r="EZ103" s="34">
        <v>2</v>
      </c>
      <c r="FA103" s="34"/>
      <c r="FB103" s="32">
        <f t="shared" si="3"/>
        <v>21</v>
      </c>
      <c r="FC103" s="41" t="s">
        <v>517</v>
      </c>
    </row>
    <row r="104" ht="15" spans="1:159">
      <c r="A104">
        <v>103</v>
      </c>
      <c r="B104" s="27" t="s">
        <v>519</v>
      </c>
      <c r="C104" s="27" t="s">
        <v>520</v>
      </c>
      <c r="D104" s="27" t="s">
        <v>512</v>
      </c>
      <c r="E104" s="28" t="s">
        <v>316</v>
      </c>
      <c r="F104" s="29">
        <v>0</v>
      </c>
      <c r="G104" s="29"/>
      <c r="H104" s="29"/>
      <c r="I104" s="29"/>
      <c r="J104" s="29"/>
      <c r="K104" s="29"/>
      <c r="L104" s="29"/>
      <c r="M104" s="30"/>
      <c r="N104" s="30"/>
      <c r="O104" s="29"/>
      <c r="P104" s="29">
        <v>1</v>
      </c>
      <c r="Q104" s="29"/>
      <c r="R104" s="29"/>
      <c r="S104" s="29"/>
      <c r="T104" s="29"/>
      <c r="U104" s="29">
        <v>1</v>
      </c>
      <c r="V104" s="29"/>
      <c r="W104" s="29"/>
      <c r="X104" s="38">
        <v>1</v>
      </c>
      <c r="Y104" s="2"/>
      <c r="Z104" s="2">
        <v>1</v>
      </c>
      <c r="AA104" s="2">
        <v>1</v>
      </c>
      <c r="AB104" s="2">
        <v>2</v>
      </c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>
        <f>VLOOKUP(FC104,[22]日程信息!$A$11:$B$96,2,0)</f>
        <v>1</v>
      </c>
      <c r="AR104" s="2"/>
      <c r="AS104" s="2"/>
      <c r="AT104" s="2"/>
      <c r="AU104" s="2"/>
      <c r="AV104" s="2"/>
      <c r="AW104" s="2">
        <v>1</v>
      </c>
      <c r="AX104" s="2"/>
      <c r="AY104" s="2"/>
      <c r="AZ104" s="2"/>
      <c r="BA104" s="2"/>
      <c r="BB104" s="2"/>
      <c r="BC104" s="2"/>
      <c r="BD104" s="2">
        <f>VLOOKUP(FC104,[28]日程信息!$A$10:$D$49,4,0)</f>
        <v>1</v>
      </c>
      <c r="BE104" s="2"/>
      <c r="BF104" s="2"/>
      <c r="BG104" s="32"/>
      <c r="BH104" s="32"/>
      <c r="BI104" s="32"/>
      <c r="BJ104" s="32"/>
      <c r="BK104" s="32"/>
      <c r="BL104" s="32"/>
      <c r="BM104" s="32"/>
      <c r="BN104" s="32"/>
      <c r="BO104" s="32">
        <v>1</v>
      </c>
      <c r="BP104" s="32"/>
      <c r="BQ104" s="32"/>
      <c r="BR104" s="32"/>
      <c r="BS104" s="32"/>
      <c r="BT104" s="32"/>
      <c r="BU104" s="32"/>
      <c r="BV104" s="32">
        <v>1</v>
      </c>
      <c r="BW104" s="32"/>
      <c r="BX104" s="32">
        <v>1</v>
      </c>
      <c r="BY104" s="32">
        <v>1</v>
      </c>
      <c r="BZ104" s="32"/>
      <c r="CA104" s="12">
        <f>IF(ISNA(VLOOKUP(FC104,[7]刘禹骏发起的直播!$F$16:$F$437,2,0)),"",1)</f>
        <v>1</v>
      </c>
      <c r="CB104" s="12" t="str">
        <f>IF(ISNA(VLOOKUP(FC104,[8]日程信息!$A$11:$A$298,2,0)),"",1)</f>
        <v/>
      </c>
      <c r="CC104" s="12">
        <f>IF(ISNA(VLOOKUP(FC104,[9]视频会议通话详单!$A$7:$A$252,2,0)),"",1)</f>
        <v>1</v>
      </c>
      <c r="CD104" s="12" t="str">
        <f>IF(ISNA(VLOOKUP(FC104,[10]视频会议通话详单!$A$7:$A$115,2,0)),"",1)</f>
        <v/>
      </c>
      <c r="CE104" s="12" t="str">
        <f>IF(ISNA(VLOOKUP(FC104,[11]日程信息!$A$11:$A$35,2,0)),"",1)</f>
        <v/>
      </c>
      <c r="CF104" s="12" t="str">
        <f>IF(ISNA(VLOOKUP(FC104,[12]创新创业宣讲!$E$17:$E$213,2,0)),"",1)</f>
        <v/>
      </c>
      <c r="CG104" s="12" t="str">
        <f>IF(ISNA(VLOOKUP(FC104,[13]日程信息!$A$11:$A$55,2,0)),"",1)</f>
        <v/>
      </c>
      <c r="CH104" s="12">
        <f>IF(ISNA(VLOOKUP(FC104,[14]日程信息!$A$11:$A$44,2,0)),"",1)</f>
        <v>1</v>
      </c>
      <c r="CI104" s="12" t="str">
        <f>IF(ISNA(VLOOKUP(FC104,[15]日程信息!$A$11:$A$45,2,0)),"",1)</f>
        <v/>
      </c>
      <c r="CJ104" s="12" t="str">
        <f>IF(ISNA(VLOOKUP(FC104,[16]日程信息!$A$11:$A$45,2,0)),"",1)</f>
        <v/>
      </c>
      <c r="CK104" s="12" t="str">
        <f>IF(ISNA(VLOOKUP(FC104,[17]日程信息!$A$11:$A$37,2,0)),"",1)</f>
        <v/>
      </c>
      <c r="CN104" s="33"/>
      <c r="CO104" s="34"/>
      <c r="CP104" s="34"/>
      <c r="CQ104" s="34">
        <v>1</v>
      </c>
      <c r="CR104" s="34"/>
      <c r="CS104" s="34">
        <v>1</v>
      </c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>
        <v>1</v>
      </c>
      <c r="DY104" s="34"/>
      <c r="DZ104" s="34">
        <v>1</v>
      </c>
      <c r="EA104" s="34"/>
      <c r="EB104" s="34"/>
      <c r="EC104" s="34"/>
      <c r="ED104" s="34"/>
      <c r="EE104" s="34"/>
      <c r="EF104" s="34">
        <v>1</v>
      </c>
      <c r="EG104" s="34"/>
      <c r="EH104" s="34"/>
      <c r="EI104" s="34"/>
      <c r="EJ104" s="34"/>
      <c r="EK104" s="34"/>
      <c r="EL104" s="34"/>
      <c r="EM104" s="34"/>
      <c r="EN104" s="34"/>
      <c r="EO104" s="34"/>
      <c r="EP104" s="34">
        <v>1</v>
      </c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2">
        <f t="shared" si="3"/>
        <v>23</v>
      </c>
      <c r="FC104" s="41" t="s">
        <v>519</v>
      </c>
    </row>
    <row r="105" ht="15" spans="1:159">
      <c r="A105">
        <v>104</v>
      </c>
      <c r="B105" s="27" t="s">
        <v>521</v>
      </c>
      <c r="C105" s="27" t="s">
        <v>522</v>
      </c>
      <c r="D105" s="27" t="s">
        <v>512</v>
      </c>
      <c r="E105" s="28" t="s">
        <v>313</v>
      </c>
      <c r="F105" s="29">
        <v>0</v>
      </c>
      <c r="G105" s="29"/>
      <c r="H105" s="29"/>
      <c r="I105" s="29"/>
      <c r="J105" s="29"/>
      <c r="K105" s="29">
        <v>1</v>
      </c>
      <c r="L105" s="29"/>
      <c r="M105" s="30"/>
      <c r="N105" s="30"/>
      <c r="O105" s="29"/>
      <c r="P105" s="29"/>
      <c r="Q105" s="29"/>
      <c r="R105" s="29"/>
      <c r="S105" s="29"/>
      <c r="T105" s="29"/>
      <c r="U105" s="29"/>
      <c r="V105" s="29"/>
      <c r="W105" s="29"/>
      <c r="X105" s="38">
        <v>1</v>
      </c>
      <c r="Y105" s="2"/>
      <c r="Z105" s="2"/>
      <c r="AA105" s="2">
        <v>1</v>
      </c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>
        <v>1</v>
      </c>
      <c r="AO105" s="2"/>
      <c r="AP105" s="2"/>
      <c r="AQ105" s="2"/>
      <c r="AR105" s="2"/>
      <c r="AS105" s="2"/>
      <c r="AT105" s="2"/>
      <c r="AU105" s="2"/>
      <c r="AV105" s="2"/>
      <c r="AW105" s="2">
        <v>1</v>
      </c>
      <c r="AX105" s="2"/>
      <c r="AY105" s="2"/>
      <c r="AZ105" s="2"/>
      <c r="BA105" s="2"/>
      <c r="BB105" s="2"/>
      <c r="BC105" s="2"/>
      <c r="BD105" s="2">
        <f>VLOOKUP(FC105,[28]日程信息!$A$10:$D$49,4,0)</f>
        <v>1</v>
      </c>
      <c r="BE105" s="2"/>
      <c r="BF105" s="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>
        <v>1</v>
      </c>
      <c r="BT105" s="32"/>
      <c r="BU105" s="32"/>
      <c r="BV105" s="32"/>
      <c r="BW105" s="32"/>
      <c r="BX105" s="32"/>
      <c r="BY105" s="32"/>
      <c r="BZ105" s="32"/>
      <c r="CA105" s="12" t="str">
        <f>IF(ISNA(VLOOKUP(FC105,[7]刘禹骏发起的直播!$F$16:$F$437,2,0)),"",1)</f>
        <v/>
      </c>
      <c r="CB105" s="12" t="str">
        <f>IF(ISNA(VLOOKUP(FC105,[8]日程信息!$A$11:$A$298,2,0)),"",1)</f>
        <v/>
      </c>
      <c r="CC105" s="12">
        <f>IF(ISNA(VLOOKUP(FC105,[9]视频会议通话详单!$A$7:$A$252,2,0)),"",1)</f>
        <v>1</v>
      </c>
      <c r="CD105" s="12" t="str">
        <f>IF(ISNA(VLOOKUP(FC105,[10]视频会议通话详单!$A$7:$A$115,2,0)),"",1)</f>
        <v/>
      </c>
      <c r="CE105" s="12" t="str">
        <f>IF(ISNA(VLOOKUP(FC105,[11]日程信息!$A$11:$A$35,2,0)),"",1)</f>
        <v/>
      </c>
      <c r="CF105" s="12" t="str">
        <f>IF(ISNA(VLOOKUP(FC105,[12]创新创业宣讲!$E$17:$E$213,2,0)),"",1)</f>
        <v/>
      </c>
      <c r="CG105" s="12" t="str">
        <f>IF(ISNA(VLOOKUP(FC105,[13]日程信息!$A$11:$A$55,2,0)),"",1)</f>
        <v/>
      </c>
      <c r="CH105" s="12" t="str">
        <f>IF(ISNA(VLOOKUP(FC105,[14]日程信息!$A$11:$A$44,2,0)),"",1)</f>
        <v/>
      </c>
      <c r="CI105" s="12" t="str">
        <f>IF(ISNA(VLOOKUP(FC105,[15]日程信息!$A$11:$A$45,2,0)),"",1)</f>
        <v/>
      </c>
      <c r="CJ105" s="12" t="str">
        <f>IF(ISNA(VLOOKUP(FC105,[16]日程信息!$A$11:$A$45,2,0)),"",1)</f>
        <v/>
      </c>
      <c r="CK105" s="12" t="str">
        <f>IF(ISNA(VLOOKUP(FC105,[17]日程信息!$A$11:$A$37,2,0)),"",1)</f>
        <v/>
      </c>
      <c r="CN105" s="33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>
        <v>1</v>
      </c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4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>
        <v>1</v>
      </c>
      <c r="EL105" s="34">
        <v>1</v>
      </c>
      <c r="EM105" s="34"/>
      <c r="EN105" s="34"/>
      <c r="EO105" s="34"/>
      <c r="EP105" s="34">
        <v>1</v>
      </c>
      <c r="EQ105" s="34"/>
      <c r="ER105" s="34"/>
      <c r="ES105" s="34"/>
      <c r="ET105" s="34"/>
      <c r="EU105" s="34"/>
      <c r="EV105" s="34"/>
      <c r="EW105" s="34"/>
      <c r="EX105" s="34"/>
      <c r="EY105" s="34"/>
      <c r="EZ105" s="34">
        <v>8</v>
      </c>
      <c r="FA105" s="34"/>
      <c r="FB105" s="32">
        <f t="shared" si="3"/>
        <v>20</v>
      </c>
      <c r="FC105" s="41" t="s">
        <v>521</v>
      </c>
    </row>
    <row r="106" ht="15" spans="1:159">
      <c r="A106">
        <v>105</v>
      </c>
      <c r="B106" s="27" t="s">
        <v>523</v>
      </c>
      <c r="C106" s="27" t="s">
        <v>524</v>
      </c>
      <c r="D106" s="27" t="s">
        <v>512</v>
      </c>
      <c r="E106" s="28" t="s">
        <v>316</v>
      </c>
      <c r="F106" s="29">
        <v>1</v>
      </c>
      <c r="G106" s="29"/>
      <c r="H106" s="29"/>
      <c r="I106" s="29"/>
      <c r="J106" s="29"/>
      <c r="K106" s="29">
        <v>1</v>
      </c>
      <c r="L106" s="29"/>
      <c r="M106" s="30"/>
      <c r="N106" s="30"/>
      <c r="O106" s="29"/>
      <c r="P106" s="29"/>
      <c r="Q106" s="29">
        <v>1</v>
      </c>
      <c r="R106" s="29"/>
      <c r="S106" s="29"/>
      <c r="T106" s="29"/>
      <c r="U106" s="29"/>
      <c r="V106" s="29"/>
      <c r="W106" s="29"/>
      <c r="X106" s="38">
        <v>1</v>
      </c>
      <c r="Y106" s="2"/>
      <c r="Z106" s="2"/>
      <c r="AA106" s="2">
        <v>1</v>
      </c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>
        <v>1</v>
      </c>
      <c r="BQ106" s="32">
        <v>1</v>
      </c>
      <c r="BR106" s="32"/>
      <c r="BS106" s="32"/>
      <c r="BT106" s="32"/>
      <c r="BU106" s="32"/>
      <c r="BV106" s="32"/>
      <c r="BW106" s="32"/>
      <c r="BX106" s="32">
        <v>1</v>
      </c>
      <c r="BY106" s="32"/>
      <c r="BZ106" s="32"/>
      <c r="CA106" s="12" t="str">
        <f>IF(ISNA(VLOOKUP(FC106,[7]刘禹骏发起的直播!$F$16:$F$437,2,0)),"",1)</f>
        <v/>
      </c>
      <c r="CB106" s="12">
        <f>IF(ISNA(VLOOKUP(FC106,[8]日程信息!$A$11:$A$298,2,0)),"",1)</f>
        <v>1</v>
      </c>
      <c r="CC106" s="12">
        <f>IF(ISNA(VLOOKUP(FC106,[9]视频会议通话详单!$A$7:$A$252,2,0)),"",1)</f>
        <v>1</v>
      </c>
      <c r="CD106" s="12" t="str">
        <f>IF(ISNA(VLOOKUP(FC106,[10]视频会议通话详单!$A$7:$A$115,2,0)),"",1)</f>
        <v/>
      </c>
      <c r="CE106" s="12" t="str">
        <f>IF(ISNA(VLOOKUP(FC106,[11]日程信息!$A$11:$A$35,2,0)),"",1)</f>
        <v/>
      </c>
      <c r="CF106" s="12" t="str">
        <f>IF(ISNA(VLOOKUP(FC106,[12]创新创业宣讲!$E$17:$E$213,2,0)),"",1)</f>
        <v/>
      </c>
      <c r="CG106" s="12" t="str">
        <f>IF(ISNA(VLOOKUP(FC106,[13]日程信息!$A$11:$A$55,2,0)),"",1)</f>
        <v/>
      </c>
      <c r="CH106" s="12" t="str">
        <f>IF(ISNA(VLOOKUP(FC106,[14]日程信息!$A$11:$A$44,2,0)),"",1)</f>
        <v/>
      </c>
      <c r="CI106" s="12" t="str">
        <f>IF(ISNA(VLOOKUP(FC106,[15]日程信息!$A$11:$A$45,2,0)),"",1)</f>
        <v/>
      </c>
      <c r="CJ106" s="12" t="str">
        <f>IF(ISNA(VLOOKUP(FC106,[16]日程信息!$A$11:$A$45,2,0)),"",1)</f>
        <v/>
      </c>
      <c r="CK106" s="12" t="str">
        <f>IF(ISNA(VLOOKUP(FC106,[17]日程信息!$A$11:$A$37,2,0)),"",1)</f>
        <v/>
      </c>
      <c r="CN106" s="33"/>
      <c r="CO106" s="34"/>
      <c r="CP106" s="34">
        <v>1</v>
      </c>
      <c r="CQ106" s="34"/>
      <c r="CR106" s="34"/>
      <c r="CS106" s="34"/>
      <c r="CT106" s="34"/>
      <c r="CU106" s="34"/>
      <c r="CV106" s="34"/>
      <c r="CW106" s="34">
        <v>1</v>
      </c>
      <c r="CX106" s="34">
        <v>1</v>
      </c>
      <c r="CY106" s="34">
        <v>1</v>
      </c>
      <c r="CZ106" s="34"/>
      <c r="DA106" s="34"/>
      <c r="DB106" s="34"/>
      <c r="DC106" s="34"/>
      <c r="DD106" s="34"/>
      <c r="DE106" s="34"/>
      <c r="DF106" s="34"/>
      <c r="DG106" s="34"/>
      <c r="DH106" s="34">
        <v>1</v>
      </c>
      <c r="DI106" s="34"/>
      <c r="DJ106" s="34">
        <v>1</v>
      </c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>
        <v>1</v>
      </c>
      <c r="DX106" s="34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>
        <v>1</v>
      </c>
      <c r="EL106" s="34">
        <v>1</v>
      </c>
      <c r="EM106" s="34"/>
      <c r="EN106" s="34"/>
      <c r="EO106" s="34"/>
      <c r="EP106" s="34"/>
      <c r="EQ106" s="34">
        <v>1</v>
      </c>
      <c r="ER106" s="34"/>
      <c r="ES106" s="34">
        <v>1</v>
      </c>
      <c r="ET106" s="34"/>
      <c r="EU106" s="34"/>
      <c r="EV106" s="34"/>
      <c r="EW106" s="34">
        <v>1</v>
      </c>
      <c r="EX106" s="34"/>
      <c r="EY106" s="34"/>
      <c r="EZ106" s="34"/>
      <c r="FA106" s="34"/>
      <c r="FB106" s="32">
        <f t="shared" si="3"/>
        <v>22</v>
      </c>
      <c r="FC106" s="41" t="s">
        <v>523</v>
      </c>
    </row>
    <row r="107" ht="15" spans="1:159">
      <c r="A107">
        <v>106</v>
      </c>
      <c r="B107" s="27" t="s">
        <v>525</v>
      </c>
      <c r="C107" s="27" t="s">
        <v>526</v>
      </c>
      <c r="D107" s="27" t="s">
        <v>512</v>
      </c>
      <c r="E107" s="28" t="s">
        <v>313</v>
      </c>
      <c r="F107" s="29">
        <v>0</v>
      </c>
      <c r="G107" s="29"/>
      <c r="H107" s="29"/>
      <c r="I107" s="29"/>
      <c r="J107" s="29"/>
      <c r="K107" s="29"/>
      <c r="L107" s="29"/>
      <c r="M107" s="30"/>
      <c r="N107" s="30"/>
      <c r="O107" s="29"/>
      <c r="P107" s="29"/>
      <c r="Q107" s="29"/>
      <c r="R107" s="29"/>
      <c r="S107" s="29"/>
      <c r="T107" s="29"/>
      <c r="U107" s="29"/>
      <c r="V107" s="29"/>
      <c r="W107" s="29"/>
      <c r="X107" s="38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>
        <f>VLOOKUP(FC107,[22]日程信息!$A$11:$B$96,2,0)</f>
        <v>1</v>
      </c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>
        <v>1</v>
      </c>
      <c r="BG107" s="32"/>
      <c r="BH107" s="32"/>
      <c r="BI107" s="32"/>
      <c r="BJ107" s="32"/>
      <c r="BK107" s="32"/>
      <c r="BL107" s="32"/>
      <c r="BM107" s="32">
        <v>1</v>
      </c>
      <c r="BN107" s="32"/>
      <c r="BO107" s="32"/>
      <c r="BP107" s="32">
        <v>1</v>
      </c>
      <c r="BQ107" s="32"/>
      <c r="BR107" s="32"/>
      <c r="BS107" s="32"/>
      <c r="BT107" s="32"/>
      <c r="BU107" s="32"/>
      <c r="BV107" s="32"/>
      <c r="BW107" s="32"/>
      <c r="BX107" s="32"/>
      <c r="BY107" s="32"/>
      <c r="BZ107" s="32">
        <v>1</v>
      </c>
      <c r="CA107" s="12">
        <f>IF(ISNA(VLOOKUP(FC107,[7]刘禹骏发起的直播!$F$16:$F$437,2,0)),"",1)</f>
        <v>1</v>
      </c>
      <c r="CB107" s="12" t="str">
        <f>IF(ISNA(VLOOKUP(FC107,[8]日程信息!$A$11:$A$298,2,0)),"",1)</f>
        <v/>
      </c>
      <c r="CC107" s="12">
        <f>IF(ISNA(VLOOKUP(FC107,[9]视频会议通话详单!$A$7:$A$252,2,0)),"",1)</f>
        <v>1</v>
      </c>
      <c r="CD107" s="12">
        <f>IF(ISNA(VLOOKUP(FC107,[10]视频会议通话详单!$A$7:$A$115,2,0)),"",1)</f>
        <v>1</v>
      </c>
      <c r="CE107" s="12" t="str">
        <f>IF(ISNA(VLOOKUP(FC107,[11]日程信息!$A$11:$A$35,2,0)),"",1)</f>
        <v/>
      </c>
      <c r="CF107" s="12" t="str">
        <f>IF(ISNA(VLOOKUP(FC107,[12]创新创业宣讲!$E$17:$E$213,2,0)),"",1)</f>
        <v/>
      </c>
      <c r="CG107" s="12" t="str">
        <f>IF(ISNA(VLOOKUP(FC107,[13]日程信息!$A$11:$A$55,2,0)),"",1)</f>
        <v/>
      </c>
      <c r="CH107" s="12" t="str">
        <f>IF(ISNA(VLOOKUP(FC107,[14]日程信息!$A$11:$A$44,2,0)),"",1)</f>
        <v/>
      </c>
      <c r="CI107" s="12" t="str">
        <f>IF(ISNA(VLOOKUP(FC107,[15]日程信息!$A$11:$A$45,2,0)),"",1)</f>
        <v/>
      </c>
      <c r="CJ107" s="12">
        <f>IF(ISNA(VLOOKUP(FC107,[16]日程信息!$A$11:$A$45,2,0)),"",1)</f>
        <v>1</v>
      </c>
      <c r="CK107" s="12" t="str">
        <f>IF(ISNA(VLOOKUP(FC107,[17]日程信息!$A$11:$A$37,2,0)),"",1)</f>
        <v/>
      </c>
      <c r="CN107" s="33"/>
      <c r="CO107" s="34"/>
      <c r="CP107" s="34"/>
      <c r="CQ107" s="34"/>
      <c r="CR107" s="34"/>
      <c r="CS107" s="34"/>
      <c r="CT107" s="34"/>
      <c r="CU107" s="34"/>
      <c r="CV107" s="34"/>
      <c r="CW107" s="34">
        <v>1</v>
      </c>
      <c r="CX107" s="34"/>
      <c r="CY107" s="34">
        <v>1</v>
      </c>
      <c r="CZ107" s="34"/>
      <c r="DA107" s="34">
        <v>1</v>
      </c>
      <c r="DB107" s="34"/>
      <c r="DC107" s="34"/>
      <c r="DD107" s="34"/>
      <c r="DE107" s="34"/>
      <c r="DF107" s="34"/>
      <c r="DG107" s="34"/>
      <c r="DH107" s="34">
        <v>1</v>
      </c>
      <c r="DI107" s="34"/>
      <c r="DJ107" s="34">
        <v>1</v>
      </c>
      <c r="DK107" s="34"/>
      <c r="DL107" s="34"/>
      <c r="DM107" s="34">
        <v>1</v>
      </c>
      <c r="DN107" s="34"/>
      <c r="DO107" s="34"/>
      <c r="DP107" s="34"/>
      <c r="DQ107" s="34">
        <v>1</v>
      </c>
      <c r="DR107" s="34">
        <v>1</v>
      </c>
      <c r="DS107" s="34"/>
      <c r="DT107" s="34"/>
      <c r="DU107" s="34">
        <v>1</v>
      </c>
      <c r="DV107" s="34">
        <v>1</v>
      </c>
      <c r="DW107" s="34"/>
      <c r="DX107" s="34"/>
      <c r="DY107" s="34"/>
      <c r="DZ107" s="34">
        <v>1</v>
      </c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>
        <v>1</v>
      </c>
      <c r="EL107" s="34">
        <v>1</v>
      </c>
      <c r="EM107" s="34"/>
      <c r="EN107" s="34"/>
      <c r="EO107" s="34"/>
      <c r="EP107" s="34"/>
      <c r="EQ107" s="34"/>
      <c r="ER107" s="34"/>
      <c r="ES107" s="34"/>
      <c r="ET107" s="34"/>
      <c r="EU107" s="34"/>
      <c r="EV107" s="34"/>
      <c r="EW107" s="34"/>
      <c r="EX107" s="34"/>
      <c r="EY107" s="34"/>
      <c r="EZ107" s="34"/>
      <c r="FA107" s="34"/>
      <c r="FB107" s="32">
        <f t="shared" si="3"/>
        <v>22</v>
      </c>
      <c r="FC107" s="41" t="s">
        <v>525</v>
      </c>
    </row>
    <row r="108" ht="15" spans="1:159">
      <c r="A108">
        <v>107</v>
      </c>
      <c r="B108" s="27" t="s">
        <v>527</v>
      </c>
      <c r="C108" s="27" t="s">
        <v>528</v>
      </c>
      <c r="D108" s="27" t="s">
        <v>512</v>
      </c>
      <c r="E108" s="28" t="s">
        <v>316</v>
      </c>
      <c r="F108" s="29">
        <v>1</v>
      </c>
      <c r="G108" s="29"/>
      <c r="H108" s="29"/>
      <c r="I108" s="29"/>
      <c r="J108" s="29"/>
      <c r="K108" s="29"/>
      <c r="L108" s="29"/>
      <c r="M108" s="30"/>
      <c r="N108" s="30"/>
      <c r="O108" s="29"/>
      <c r="P108" s="29"/>
      <c r="Q108" s="29">
        <v>1</v>
      </c>
      <c r="R108" s="29"/>
      <c r="S108" s="29"/>
      <c r="T108" s="29"/>
      <c r="U108" s="29">
        <v>1</v>
      </c>
      <c r="V108" s="29"/>
      <c r="W108" s="29"/>
      <c r="X108" s="38">
        <v>1</v>
      </c>
      <c r="Y108" s="2"/>
      <c r="Z108" s="2"/>
      <c r="AA108" s="2">
        <v>1</v>
      </c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>
        <v>1</v>
      </c>
      <c r="BY108" s="32"/>
      <c r="BZ108" s="32"/>
      <c r="CA108" s="12">
        <f>IF(ISNA(VLOOKUP(FC108,[7]刘禹骏发起的直播!$F$16:$F$437,2,0)),"",1)</f>
        <v>1</v>
      </c>
      <c r="CB108" s="12">
        <f>IF(ISNA(VLOOKUP(FC108,[8]日程信息!$A$11:$A$298,2,0)),"",1)</f>
        <v>1</v>
      </c>
      <c r="CC108" s="12">
        <f>IF(ISNA(VLOOKUP(FC108,[9]视频会议通话详单!$A$7:$A$252,2,0)),"",1)</f>
        <v>1</v>
      </c>
      <c r="CD108" s="12" t="str">
        <f>IF(ISNA(VLOOKUP(FC108,[10]视频会议通话详单!$A$7:$A$115,2,0)),"",1)</f>
        <v/>
      </c>
      <c r="CE108" s="12" t="str">
        <f>IF(ISNA(VLOOKUP(FC108,[11]日程信息!$A$11:$A$35,2,0)),"",1)</f>
        <v/>
      </c>
      <c r="CF108" s="12" t="str">
        <f>IF(ISNA(VLOOKUP(FC108,[12]创新创业宣讲!$E$17:$E$213,2,0)),"",1)</f>
        <v/>
      </c>
      <c r="CG108" s="12" t="str">
        <f>IF(ISNA(VLOOKUP(FC108,[13]日程信息!$A$11:$A$55,2,0)),"",1)</f>
        <v/>
      </c>
      <c r="CH108" s="12" t="str">
        <f>IF(ISNA(VLOOKUP(FC108,[14]日程信息!$A$11:$A$44,2,0)),"",1)</f>
        <v/>
      </c>
      <c r="CI108" s="12" t="str">
        <f>IF(ISNA(VLOOKUP(FC108,[15]日程信息!$A$11:$A$45,2,0)),"",1)</f>
        <v/>
      </c>
      <c r="CJ108" s="12" t="str">
        <f>IF(ISNA(VLOOKUP(FC108,[16]日程信息!$A$11:$A$45,2,0)),"",1)</f>
        <v/>
      </c>
      <c r="CK108" s="12" t="str">
        <f>IF(ISNA(VLOOKUP(FC108,[17]日程信息!$A$11:$A$37,2,0)),"",1)</f>
        <v/>
      </c>
      <c r="CN108" s="33"/>
      <c r="CO108" s="34"/>
      <c r="CP108" s="34">
        <v>1</v>
      </c>
      <c r="CQ108" s="34"/>
      <c r="CR108" s="34"/>
      <c r="CS108" s="34"/>
      <c r="CT108" s="34">
        <v>1</v>
      </c>
      <c r="CU108" s="34">
        <v>1</v>
      </c>
      <c r="CV108" s="34">
        <v>1</v>
      </c>
      <c r="CW108" s="34">
        <v>1</v>
      </c>
      <c r="CX108" s="34"/>
      <c r="CY108" s="34">
        <v>1</v>
      </c>
      <c r="CZ108" s="34">
        <v>1</v>
      </c>
      <c r="DA108" s="34"/>
      <c r="DB108" s="34"/>
      <c r="DC108" s="34"/>
      <c r="DD108" s="34"/>
      <c r="DE108" s="34"/>
      <c r="DF108" s="34"/>
      <c r="DG108" s="34"/>
      <c r="DH108" s="34">
        <v>1</v>
      </c>
      <c r="DI108" s="34"/>
      <c r="DJ108" s="34">
        <v>1</v>
      </c>
      <c r="DK108" s="34"/>
      <c r="DL108" s="34">
        <v>1</v>
      </c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4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>
        <v>1</v>
      </c>
      <c r="EL108" s="34">
        <v>1</v>
      </c>
      <c r="EM108" s="34"/>
      <c r="EN108" s="34">
        <v>1</v>
      </c>
      <c r="EO108" s="34"/>
      <c r="EP108" s="34"/>
      <c r="EQ108" s="34"/>
      <c r="ER108" s="34"/>
      <c r="ES108" s="34"/>
      <c r="ET108" s="34"/>
      <c r="EU108" s="34"/>
      <c r="EV108" s="34"/>
      <c r="EW108" s="34"/>
      <c r="EX108" s="34"/>
      <c r="EY108" s="34"/>
      <c r="EZ108" s="34"/>
      <c r="FA108" s="34"/>
      <c r="FB108" s="32">
        <f t="shared" si="3"/>
        <v>22</v>
      </c>
      <c r="FC108" s="41" t="s">
        <v>527</v>
      </c>
    </row>
    <row r="109" ht="15" spans="1:159">
      <c r="A109">
        <v>108</v>
      </c>
      <c r="B109" s="27" t="s">
        <v>529</v>
      </c>
      <c r="C109" s="27" t="s">
        <v>530</v>
      </c>
      <c r="D109" s="27" t="s">
        <v>512</v>
      </c>
      <c r="E109" s="28" t="s">
        <v>313</v>
      </c>
      <c r="F109" s="29">
        <v>0</v>
      </c>
      <c r="G109" s="29"/>
      <c r="H109" s="29"/>
      <c r="I109" s="29"/>
      <c r="J109" s="29"/>
      <c r="K109" s="29"/>
      <c r="L109" s="29"/>
      <c r="M109" s="30">
        <v>1</v>
      </c>
      <c r="N109" s="30"/>
      <c r="O109" s="29"/>
      <c r="P109" s="29"/>
      <c r="Q109" s="29"/>
      <c r="R109" s="29"/>
      <c r="S109" s="29"/>
      <c r="T109" s="29"/>
      <c r="U109" s="29"/>
      <c r="V109" s="29"/>
      <c r="W109" s="29"/>
      <c r="X109" s="38"/>
      <c r="Y109" s="2"/>
      <c r="Z109" s="2"/>
      <c r="AA109" s="2"/>
      <c r="AB109" s="2">
        <v>2</v>
      </c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>
        <v>1</v>
      </c>
      <c r="BY109" s="32"/>
      <c r="BZ109" s="32"/>
      <c r="CA109" s="12" t="str">
        <f>IF(ISNA(VLOOKUP(FC109,[7]刘禹骏发起的直播!$F$16:$F$437,2,0)),"",1)</f>
        <v/>
      </c>
      <c r="CB109" s="12" t="str">
        <f>IF(ISNA(VLOOKUP(FC109,[8]日程信息!$A$11:$A$298,2,0)),"",1)</f>
        <v/>
      </c>
      <c r="CC109" s="12">
        <f>IF(ISNA(VLOOKUP(FC109,[9]视频会议通话详单!$A$7:$A$252,2,0)),"",1)</f>
        <v>1</v>
      </c>
      <c r="CD109" s="12" t="str">
        <f>IF(ISNA(VLOOKUP(FC109,[10]视频会议通话详单!$A$7:$A$115,2,0)),"",1)</f>
        <v/>
      </c>
      <c r="CE109" s="12" t="str">
        <f>IF(ISNA(VLOOKUP(FC109,[11]日程信息!$A$11:$A$35,2,0)),"",1)</f>
        <v/>
      </c>
      <c r="CF109" s="12" t="str">
        <f>IF(ISNA(VLOOKUP(FC109,[12]创新创业宣讲!$E$17:$E$213,2,0)),"",1)</f>
        <v/>
      </c>
      <c r="CG109" s="12" t="str">
        <f>IF(ISNA(VLOOKUP(FC109,[13]日程信息!$A$11:$A$55,2,0)),"",1)</f>
        <v/>
      </c>
      <c r="CH109" s="12" t="str">
        <f>IF(ISNA(VLOOKUP(FC109,[14]日程信息!$A$11:$A$44,2,0)),"",1)</f>
        <v/>
      </c>
      <c r="CI109" s="12" t="str">
        <f>IF(ISNA(VLOOKUP(FC109,[15]日程信息!$A$11:$A$45,2,0)),"",1)</f>
        <v/>
      </c>
      <c r="CJ109" s="12" t="str">
        <f>IF(ISNA(VLOOKUP(FC109,[16]日程信息!$A$11:$A$45,2,0)),"",1)</f>
        <v/>
      </c>
      <c r="CK109" s="12" t="str">
        <f>IF(ISNA(VLOOKUP(FC109,[17]日程信息!$A$11:$A$37,2,0)),"",1)</f>
        <v/>
      </c>
      <c r="CN109" s="33"/>
      <c r="CO109" s="34"/>
      <c r="CP109" s="34"/>
      <c r="CQ109" s="34">
        <v>1</v>
      </c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>
        <f>VLOOKUP(FC109,[20]日程信息!$A$11:$B$60,2,FALSE)</f>
        <v>1</v>
      </c>
      <c r="DM109" s="34"/>
      <c r="DN109" s="34"/>
      <c r="DO109" s="34"/>
      <c r="DP109" s="34"/>
      <c r="DQ109" s="34"/>
      <c r="DR109" s="34">
        <v>1</v>
      </c>
      <c r="DS109" s="34"/>
      <c r="DT109" s="34"/>
      <c r="DU109" s="34"/>
      <c r="DV109" s="34"/>
      <c r="DW109" s="34">
        <v>1</v>
      </c>
      <c r="DX109" s="34">
        <v>1</v>
      </c>
      <c r="DY109" s="34"/>
      <c r="DZ109" s="34">
        <v>1</v>
      </c>
      <c r="EA109" s="34"/>
      <c r="EB109" s="34">
        <v>1</v>
      </c>
      <c r="EC109" s="34">
        <v>1</v>
      </c>
      <c r="ED109" s="34"/>
      <c r="EE109" s="34"/>
      <c r="EF109" s="34">
        <v>1</v>
      </c>
      <c r="EG109" s="34"/>
      <c r="EH109" s="34"/>
      <c r="EI109" s="34"/>
      <c r="EJ109" s="34"/>
      <c r="EK109" s="34"/>
      <c r="EL109" s="34"/>
      <c r="EM109" s="34"/>
      <c r="EN109" s="34"/>
      <c r="EO109" s="34"/>
      <c r="EP109" s="34">
        <v>1</v>
      </c>
      <c r="EQ109" s="34">
        <v>1</v>
      </c>
      <c r="ER109" s="34"/>
      <c r="ES109" s="34"/>
      <c r="ET109" s="34"/>
      <c r="EU109" s="34"/>
      <c r="EV109" s="34"/>
      <c r="EW109" s="34"/>
      <c r="EX109" s="34"/>
      <c r="EY109" s="34"/>
      <c r="EZ109" s="34"/>
      <c r="FA109" s="34"/>
      <c r="FB109" s="32">
        <f t="shared" si="3"/>
        <v>16</v>
      </c>
      <c r="FC109" s="41" t="s">
        <v>529</v>
      </c>
    </row>
    <row r="110" ht="15" spans="1:159">
      <c r="A110">
        <v>109</v>
      </c>
      <c r="B110" s="27" t="s">
        <v>531</v>
      </c>
      <c r="C110" s="27" t="s">
        <v>532</v>
      </c>
      <c r="D110" s="27" t="s">
        <v>512</v>
      </c>
      <c r="E110" s="28" t="s">
        <v>316</v>
      </c>
      <c r="F110" s="29">
        <v>0</v>
      </c>
      <c r="G110" s="29"/>
      <c r="H110" s="29"/>
      <c r="I110" s="29"/>
      <c r="J110" s="29"/>
      <c r="K110" s="29"/>
      <c r="L110" s="29"/>
      <c r="M110" s="30"/>
      <c r="N110" s="30"/>
      <c r="O110" s="29"/>
      <c r="P110" s="29"/>
      <c r="Q110" s="29"/>
      <c r="R110" s="29"/>
      <c r="S110" s="29"/>
      <c r="T110" s="29"/>
      <c r="U110" s="29"/>
      <c r="V110" s="29"/>
      <c r="W110" s="29"/>
      <c r="X110" s="38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12" t="str">
        <f>IF(ISNA(VLOOKUP(FC110,[7]刘禹骏发起的直播!$F$16:$F$437,2,0)),"",1)</f>
        <v/>
      </c>
      <c r="CB110" s="12">
        <f>IF(ISNA(VLOOKUP(FC110,[8]日程信息!$A$11:$A$298,2,0)),"",1)</f>
        <v>1</v>
      </c>
      <c r="CC110" s="12" t="str">
        <f>IF(ISNA(VLOOKUP(FC110,[9]视频会议通话详单!$A$7:$A$252,2,0)),"",1)</f>
        <v/>
      </c>
      <c r="CD110" s="12" t="str">
        <f>IF(ISNA(VLOOKUP(FC110,[10]视频会议通话详单!$A$7:$A$115,2,0)),"",1)</f>
        <v/>
      </c>
      <c r="CE110" s="12" t="str">
        <f>IF(ISNA(VLOOKUP(FC110,[11]日程信息!$A$11:$A$35,2,0)),"",1)</f>
        <v/>
      </c>
      <c r="CF110" s="12">
        <f>IF(ISNA(VLOOKUP(FC110,[12]创新创业宣讲!$E$17:$E$213,2,0)),"",1)</f>
        <v>1</v>
      </c>
      <c r="CG110" s="12" t="str">
        <f>IF(ISNA(VLOOKUP(FC110,[13]日程信息!$A$11:$A$55,2,0)),"",1)</f>
        <v/>
      </c>
      <c r="CH110" s="12" t="str">
        <f>IF(ISNA(VLOOKUP(FC110,[14]日程信息!$A$11:$A$44,2,0)),"",1)</f>
        <v/>
      </c>
      <c r="CI110" s="12" t="str">
        <f>IF(ISNA(VLOOKUP(FC110,[15]日程信息!$A$11:$A$45,2,0)),"",1)</f>
        <v/>
      </c>
      <c r="CJ110" s="12" t="str">
        <f>IF(ISNA(VLOOKUP(FC110,[16]日程信息!$A$11:$A$45,2,0)),"",1)</f>
        <v/>
      </c>
      <c r="CK110" s="12" t="str">
        <f>IF(ISNA(VLOOKUP(FC110,[17]日程信息!$A$11:$A$37,2,0)),"",1)</f>
        <v/>
      </c>
      <c r="CN110" s="33"/>
      <c r="CO110" s="34"/>
      <c r="CP110" s="34">
        <v>1</v>
      </c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>
        <v>1</v>
      </c>
      <c r="DS110" s="34"/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>
        <v>1</v>
      </c>
      <c r="EL110" s="34">
        <v>1</v>
      </c>
      <c r="EM110" s="34"/>
      <c r="EN110" s="34"/>
      <c r="EO110" s="34"/>
      <c r="EP110" s="34"/>
      <c r="EQ110" s="34"/>
      <c r="ER110" s="34"/>
      <c r="ES110" s="34">
        <v>1</v>
      </c>
      <c r="ET110" s="34"/>
      <c r="EU110" s="34"/>
      <c r="EV110" s="34"/>
      <c r="EW110" s="34"/>
      <c r="EX110" s="34"/>
      <c r="EY110" s="34"/>
      <c r="EZ110" s="34"/>
      <c r="FA110" s="34"/>
      <c r="FB110" s="32">
        <f t="shared" si="3"/>
        <v>7</v>
      </c>
      <c r="FC110" s="41" t="s">
        <v>531</v>
      </c>
    </row>
    <row r="111" ht="15" spans="1:159">
      <c r="A111">
        <v>110</v>
      </c>
      <c r="B111" s="27" t="s">
        <v>533</v>
      </c>
      <c r="C111" s="27" t="s">
        <v>534</v>
      </c>
      <c r="D111" s="27" t="s">
        <v>512</v>
      </c>
      <c r="E111" s="28" t="s">
        <v>313</v>
      </c>
      <c r="F111" s="29">
        <v>0</v>
      </c>
      <c r="G111" s="29"/>
      <c r="H111" s="29"/>
      <c r="I111" s="29"/>
      <c r="J111" s="29"/>
      <c r="K111" s="29"/>
      <c r="L111" s="29"/>
      <c r="M111" s="30"/>
      <c r="N111" s="30"/>
      <c r="O111" s="29"/>
      <c r="P111" s="29"/>
      <c r="Q111" s="29"/>
      <c r="R111" s="29"/>
      <c r="S111" s="29"/>
      <c r="T111" s="29"/>
      <c r="U111" s="29"/>
      <c r="V111" s="29"/>
      <c r="W111" s="29"/>
      <c r="X111" s="38"/>
      <c r="Y111" s="2"/>
      <c r="Z111" s="2"/>
      <c r="AA111" s="2">
        <v>1</v>
      </c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32"/>
      <c r="BH111" s="32"/>
      <c r="BI111" s="32"/>
      <c r="BJ111" s="32"/>
      <c r="BK111" s="32"/>
      <c r="BL111" s="32"/>
      <c r="BM111" s="32"/>
      <c r="BN111" s="32"/>
      <c r="BO111" s="32">
        <v>1</v>
      </c>
      <c r="BP111" s="32"/>
      <c r="BQ111" s="32"/>
      <c r="BR111" s="32"/>
      <c r="BS111" s="32"/>
      <c r="BT111" s="32"/>
      <c r="BU111" s="32"/>
      <c r="BV111" s="32"/>
      <c r="BW111" s="32"/>
      <c r="BX111" s="32">
        <v>1</v>
      </c>
      <c r="BY111" s="32"/>
      <c r="BZ111" s="32"/>
      <c r="CA111" s="12">
        <f>IF(ISNA(VLOOKUP(FC111,[7]刘禹骏发起的直播!$F$16:$F$437,2,0)),"",1)</f>
        <v>1</v>
      </c>
      <c r="CB111" s="12" t="str">
        <f>IF(ISNA(VLOOKUP(FC111,[8]日程信息!$A$11:$A$298,2,0)),"",1)</f>
        <v/>
      </c>
      <c r="CC111" s="12">
        <f>IF(ISNA(VLOOKUP(FC111,[9]视频会议通话详单!$A$7:$A$252,2,0)),"",1)</f>
        <v>1</v>
      </c>
      <c r="CD111" s="12" t="str">
        <f>IF(ISNA(VLOOKUP(FC111,[10]视频会议通话详单!$A$7:$A$115,2,0)),"",1)</f>
        <v/>
      </c>
      <c r="CE111" s="12" t="str">
        <f>IF(ISNA(VLOOKUP(FC111,[11]日程信息!$A$11:$A$35,2,0)),"",1)</f>
        <v/>
      </c>
      <c r="CF111" s="12" t="str">
        <f>IF(ISNA(VLOOKUP(FC111,[12]创新创业宣讲!$E$17:$E$213,2,0)),"",1)</f>
        <v/>
      </c>
      <c r="CG111" s="12" t="str">
        <f>IF(ISNA(VLOOKUP(FC111,[13]日程信息!$A$11:$A$55,2,0)),"",1)</f>
        <v/>
      </c>
      <c r="CH111" s="12">
        <f>IF(ISNA(VLOOKUP(FC111,[14]日程信息!$A$11:$A$44,2,0)),"",1)</f>
        <v>1</v>
      </c>
      <c r="CI111" s="12">
        <f>IF(ISNA(VLOOKUP(FC111,[15]日程信息!$A$11:$A$45,2,0)),"",1)</f>
        <v>1</v>
      </c>
      <c r="CJ111" s="12" t="str">
        <f>IF(ISNA(VLOOKUP(FC111,[16]日程信息!$A$11:$A$45,2,0)),"",1)</f>
        <v/>
      </c>
      <c r="CK111" s="12" t="str">
        <f>IF(ISNA(VLOOKUP(FC111,[17]日程信息!$A$11:$A$37,2,0)),"",1)</f>
        <v/>
      </c>
      <c r="CN111" s="33"/>
      <c r="CO111" s="34"/>
      <c r="CP111" s="34"/>
      <c r="CQ111" s="34">
        <v>1</v>
      </c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4"/>
      <c r="DY111" s="34"/>
      <c r="DZ111" s="34">
        <v>1</v>
      </c>
      <c r="EA111" s="34"/>
      <c r="EB111" s="34"/>
      <c r="EC111" s="34"/>
      <c r="ED111" s="34"/>
      <c r="EE111" s="34"/>
      <c r="EF111" s="34"/>
      <c r="EG111" s="34"/>
      <c r="EH111" s="34"/>
      <c r="EI111" s="34"/>
      <c r="EJ111" s="34">
        <v>1</v>
      </c>
      <c r="EK111" s="34"/>
      <c r="EL111" s="34"/>
      <c r="EM111" s="34"/>
      <c r="EN111" s="34">
        <v>1</v>
      </c>
      <c r="EO111" s="34"/>
      <c r="EP111" s="34">
        <v>1</v>
      </c>
      <c r="EQ111" s="34"/>
      <c r="ER111" s="34"/>
      <c r="ES111" s="34">
        <v>1</v>
      </c>
      <c r="ET111" s="34"/>
      <c r="EU111" s="34"/>
      <c r="EV111" s="34"/>
      <c r="EW111" s="34"/>
      <c r="EX111" s="34"/>
      <c r="EY111" s="34"/>
      <c r="EZ111" s="34">
        <v>10</v>
      </c>
      <c r="FA111" s="34"/>
      <c r="FB111" s="32">
        <f t="shared" si="3"/>
        <v>23</v>
      </c>
      <c r="FC111" s="41" t="s">
        <v>533</v>
      </c>
    </row>
    <row r="112" ht="15" spans="1:159">
      <c r="A112">
        <v>111</v>
      </c>
      <c r="B112" s="27" t="s">
        <v>535</v>
      </c>
      <c r="C112" s="27" t="s">
        <v>536</v>
      </c>
      <c r="D112" s="27" t="s">
        <v>512</v>
      </c>
      <c r="E112" s="28" t="s">
        <v>316</v>
      </c>
      <c r="F112" s="29">
        <v>0</v>
      </c>
      <c r="G112" s="29"/>
      <c r="H112" s="29"/>
      <c r="I112" s="29"/>
      <c r="J112" s="29"/>
      <c r="K112" s="29"/>
      <c r="L112" s="29"/>
      <c r="M112" s="30"/>
      <c r="N112" s="30"/>
      <c r="O112" s="29"/>
      <c r="P112" s="29"/>
      <c r="Q112" s="29"/>
      <c r="R112" s="29"/>
      <c r="S112" s="29"/>
      <c r="T112" s="29">
        <v>1</v>
      </c>
      <c r="U112" s="29"/>
      <c r="V112" s="29"/>
      <c r="W112" s="29"/>
      <c r="X112" s="38">
        <v>1</v>
      </c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>
        <f>VLOOKUP(FC112,[5]Sheet1!$A$3:$B$40,2,0)</f>
        <v>1</v>
      </c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>
        <f>VLOOKUP(FC112,[18]参会明细!$A:$B,2,0)</f>
        <v>1</v>
      </c>
      <c r="AZ112" s="2"/>
      <c r="BA112" s="2"/>
      <c r="BB112" s="2"/>
      <c r="BC112" s="2"/>
      <c r="BD112" s="2"/>
      <c r="BE112" s="2"/>
      <c r="BF112" s="2"/>
      <c r="BG112" s="32"/>
      <c r="BH112" s="32"/>
      <c r="BI112" s="32"/>
      <c r="BJ112" s="32"/>
      <c r="BK112" s="32"/>
      <c r="BL112" s="32"/>
      <c r="BM112" s="32">
        <v>1</v>
      </c>
      <c r="BN112" s="32"/>
      <c r="BO112" s="32"/>
      <c r="BP112" s="32"/>
      <c r="BQ112" s="32">
        <v>1</v>
      </c>
      <c r="BR112" s="32"/>
      <c r="BS112" s="32"/>
      <c r="BT112" s="32">
        <v>1</v>
      </c>
      <c r="BU112" s="32"/>
      <c r="BV112" s="32"/>
      <c r="BW112" s="32"/>
      <c r="BX112" s="32"/>
      <c r="BY112" s="32"/>
      <c r="BZ112" s="32"/>
      <c r="CA112" s="12">
        <f>IF(ISNA(VLOOKUP(FC112,[7]刘禹骏发起的直播!$F$16:$F$437,2,0)),"",1)</f>
        <v>1</v>
      </c>
      <c r="CB112" s="12" t="str">
        <f>IF(ISNA(VLOOKUP(FC112,[8]日程信息!$A$11:$A$298,2,0)),"",1)</f>
        <v/>
      </c>
      <c r="CC112" s="12">
        <f>IF(ISNA(VLOOKUP(FC112,[9]视频会议通话详单!$A$7:$A$252,2,0)),"",1)</f>
        <v>1</v>
      </c>
      <c r="CD112" s="12" t="str">
        <f>IF(ISNA(VLOOKUP(FC112,[10]视频会议通话详单!$A$7:$A$115,2,0)),"",1)</f>
        <v/>
      </c>
      <c r="CE112" s="12" t="str">
        <f>IF(ISNA(VLOOKUP(FC112,[11]日程信息!$A$11:$A$35,2,0)),"",1)</f>
        <v/>
      </c>
      <c r="CF112" s="12" t="str">
        <f>IF(ISNA(VLOOKUP(FC112,[12]创新创业宣讲!$E$17:$E$213,2,0)),"",1)</f>
        <v/>
      </c>
      <c r="CG112" s="12" t="str">
        <f>IF(ISNA(VLOOKUP(FC112,[13]日程信息!$A$11:$A$55,2,0)),"",1)</f>
        <v/>
      </c>
      <c r="CH112" s="12" t="str">
        <f>IF(ISNA(VLOOKUP(FC112,[14]日程信息!$A$11:$A$44,2,0)),"",1)</f>
        <v/>
      </c>
      <c r="CI112" s="12" t="str">
        <f>IF(ISNA(VLOOKUP(FC112,[15]日程信息!$A$11:$A$45,2,0)),"",1)</f>
        <v/>
      </c>
      <c r="CJ112" s="12" t="str">
        <f>IF(ISNA(VLOOKUP(FC112,[16]日程信息!$A$11:$A$45,2,0)),"",1)</f>
        <v/>
      </c>
      <c r="CK112" s="12" t="str">
        <f>IF(ISNA(VLOOKUP(FC112,[17]日程信息!$A$11:$A$37,2,0)),"",1)</f>
        <v/>
      </c>
      <c r="CN112" s="33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>
        <v>1</v>
      </c>
      <c r="DE112" s="34"/>
      <c r="DF112" s="34"/>
      <c r="DG112" s="34"/>
      <c r="DH112" s="34"/>
      <c r="DI112" s="34"/>
      <c r="DJ112" s="34">
        <v>1</v>
      </c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4">
        <v>1</v>
      </c>
      <c r="DY112" s="34"/>
      <c r="DZ112" s="34"/>
      <c r="EA112" s="34"/>
      <c r="EB112" s="34">
        <v>1</v>
      </c>
      <c r="EC112" s="34"/>
      <c r="ED112" s="34"/>
      <c r="EE112" s="34"/>
      <c r="EF112" s="34"/>
      <c r="EG112" s="34"/>
      <c r="EH112" s="34"/>
      <c r="EI112" s="34"/>
      <c r="EJ112" s="34"/>
      <c r="EK112" s="34">
        <v>1</v>
      </c>
      <c r="EL112" s="34">
        <v>1</v>
      </c>
      <c r="EM112" s="34"/>
      <c r="EN112" s="34">
        <v>1</v>
      </c>
      <c r="EO112" s="34"/>
      <c r="EP112" s="34">
        <v>1</v>
      </c>
      <c r="EQ112" s="34"/>
      <c r="ER112" s="34"/>
      <c r="ES112" s="34">
        <v>1</v>
      </c>
      <c r="ET112" s="34"/>
      <c r="EU112" s="34"/>
      <c r="EV112" s="34"/>
      <c r="EW112" s="34"/>
      <c r="EX112" s="34"/>
      <c r="EY112" s="34"/>
      <c r="EZ112" s="34">
        <v>4</v>
      </c>
      <c r="FA112" s="34"/>
      <c r="FB112" s="32">
        <f t="shared" si="3"/>
        <v>22</v>
      </c>
      <c r="FC112" s="41" t="s">
        <v>535</v>
      </c>
    </row>
    <row r="113" ht="15" spans="1:159">
      <c r="A113">
        <v>112</v>
      </c>
      <c r="B113" s="27" t="s">
        <v>537</v>
      </c>
      <c r="C113" s="27" t="s">
        <v>538</v>
      </c>
      <c r="D113" s="27" t="s">
        <v>512</v>
      </c>
      <c r="E113" s="28" t="s">
        <v>313</v>
      </c>
      <c r="F113" s="29">
        <v>0</v>
      </c>
      <c r="G113" s="29"/>
      <c r="H113" s="29"/>
      <c r="I113" s="29"/>
      <c r="J113" s="29"/>
      <c r="K113" s="29"/>
      <c r="L113" s="29"/>
      <c r="M113" s="30"/>
      <c r="N113" s="30"/>
      <c r="O113" s="29"/>
      <c r="P113" s="29"/>
      <c r="Q113" s="29"/>
      <c r="R113" s="29"/>
      <c r="S113" s="29"/>
      <c r="T113" s="29"/>
      <c r="U113" s="29"/>
      <c r="V113" s="29"/>
      <c r="W113" s="29"/>
      <c r="X113" s="38"/>
      <c r="Y113" s="2"/>
      <c r="Z113" s="2"/>
      <c r="AA113" s="2">
        <v>1</v>
      </c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>
        <f>VLOOKUP(FC113,[23]日程信息!$A$37:$B$405,2,0)</f>
        <v>1</v>
      </c>
      <c r="AN113" s="2">
        <v>1</v>
      </c>
      <c r="AO113" s="2">
        <f>VLOOKUP(FC113,[24]日程信息!$A$11:$B$123,2,0)</f>
        <v>1</v>
      </c>
      <c r="AP113" s="2"/>
      <c r="AQ113" s="2">
        <f>VLOOKUP(FC113,[22]日程信息!$A$11:$B$96,2,0)</f>
        <v>1</v>
      </c>
      <c r="AR113" s="2">
        <f>VLOOKUP(FC113,[19]日程信息!$A$11:$B$70,2,0)</f>
        <v>1</v>
      </c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>
        <f>VLOOKUP(FC113,[28]日程信息!$A$10:$D$49,4,0)</f>
        <v>1</v>
      </c>
      <c r="BE113" s="2"/>
      <c r="BF113" s="2"/>
      <c r="BG113" s="32"/>
      <c r="BH113" s="32"/>
      <c r="BI113" s="32"/>
      <c r="BJ113" s="32"/>
      <c r="BK113" s="32"/>
      <c r="BL113" s="32"/>
      <c r="BM113" s="32"/>
      <c r="BN113" s="32">
        <v>1</v>
      </c>
      <c r="BO113" s="32"/>
      <c r="BP113" s="32"/>
      <c r="BQ113" s="32"/>
      <c r="BR113" s="32">
        <v>1</v>
      </c>
      <c r="BS113" s="32">
        <v>1</v>
      </c>
      <c r="BT113" s="32">
        <v>1</v>
      </c>
      <c r="BU113" s="32"/>
      <c r="BV113" s="32"/>
      <c r="BW113" s="32"/>
      <c r="BX113" s="32">
        <v>1</v>
      </c>
      <c r="BY113" s="32">
        <v>1</v>
      </c>
      <c r="BZ113" s="32"/>
      <c r="CA113" s="12" t="str">
        <f>IF(ISNA(VLOOKUP(FC113,[7]刘禹骏发起的直播!$F$16:$F$437,2,0)),"",1)</f>
        <v/>
      </c>
      <c r="CB113" s="12" t="str">
        <f>IF(ISNA(VLOOKUP(FC113,[8]日程信息!$A$11:$A$298,2,0)),"",1)</f>
        <v/>
      </c>
      <c r="CC113" s="12" t="str">
        <f>IF(ISNA(VLOOKUP(FC113,[9]视频会议通话详单!$A$7:$A$252,2,0)),"",1)</f>
        <v/>
      </c>
      <c r="CD113" s="12" t="str">
        <f>IF(ISNA(VLOOKUP(FC113,[10]视频会议通话详单!$A$7:$A$115,2,0)),"",1)</f>
        <v/>
      </c>
      <c r="CE113" s="12" t="str">
        <f>IF(ISNA(VLOOKUP(FC113,[11]日程信息!$A$11:$A$35,2,0)),"",1)</f>
        <v/>
      </c>
      <c r="CF113" s="12">
        <f>IF(ISNA(VLOOKUP(FC113,[12]创新创业宣讲!$E$17:$E$213,2,0)),"",1)</f>
        <v>1</v>
      </c>
      <c r="CG113" s="12" t="str">
        <f>IF(ISNA(VLOOKUP(FC113,[13]日程信息!$A$11:$A$55,2,0)),"",1)</f>
        <v/>
      </c>
      <c r="CH113" s="12" t="str">
        <f>IF(ISNA(VLOOKUP(FC113,[14]日程信息!$A$11:$A$44,2,0)),"",1)</f>
        <v/>
      </c>
      <c r="CI113" s="12" t="str">
        <f>IF(ISNA(VLOOKUP(FC113,[15]日程信息!$A$11:$A$45,2,0)),"",1)</f>
        <v/>
      </c>
      <c r="CJ113" s="12" t="str">
        <f>IF(ISNA(VLOOKUP(FC113,[16]日程信息!$A$11:$A$45,2,0)),"",1)</f>
        <v/>
      </c>
      <c r="CK113" s="12" t="str">
        <f>IF(ISNA(VLOOKUP(FC113,[17]日程信息!$A$11:$A$37,2,0)),"",1)</f>
        <v/>
      </c>
      <c r="CN113" s="33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>
        <v>2</v>
      </c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>
        <v>1</v>
      </c>
      <c r="DX113" s="34"/>
      <c r="DY113" s="34"/>
      <c r="DZ113" s="34">
        <v>1</v>
      </c>
      <c r="EA113" s="34"/>
      <c r="EB113" s="34"/>
      <c r="EC113" s="34"/>
      <c r="ED113" s="34"/>
      <c r="EE113" s="34"/>
      <c r="EF113" s="34">
        <v>1</v>
      </c>
      <c r="EG113" s="34"/>
      <c r="EH113" s="34"/>
      <c r="EI113" s="34"/>
      <c r="EJ113" s="34"/>
      <c r="EK113" s="34"/>
      <c r="EL113" s="34"/>
      <c r="EM113" s="34"/>
      <c r="EN113" s="34"/>
      <c r="EO113" s="34"/>
      <c r="EP113" s="34">
        <v>1</v>
      </c>
      <c r="EQ113" s="34">
        <v>1</v>
      </c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2">
        <f t="shared" si="3"/>
        <v>21</v>
      </c>
      <c r="FC113" s="41" t="s">
        <v>537</v>
      </c>
    </row>
    <row r="114" ht="15" spans="1:159">
      <c r="A114">
        <v>113</v>
      </c>
      <c r="B114" s="27" t="s">
        <v>539</v>
      </c>
      <c r="C114" s="27" t="s">
        <v>540</v>
      </c>
      <c r="D114" s="27" t="s">
        <v>512</v>
      </c>
      <c r="E114" s="28" t="s">
        <v>316</v>
      </c>
      <c r="F114" s="29">
        <v>0</v>
      </c>
      <c r="G114" s="29"/>
      <c r="H114" s="29"/>
      <c r="I114" s="29"/>
      <c r="J114" s="29"/>
      <c r="K114" s="29">
        <v>1</v>
      </c>
      <c r="L114" s="29"/>
      <c r="M114" s="30"/>
      <c r="N114" s="30"/>
      <c r="O114" s="29"/>
      <c r="P114" s="29"/>
      <c r="Q114" s="29"/>
      <c r="R114" s="29"/>
      <c r="S114" s="29"/>
      <c r="T114" s="29"/>
      <c r="U114" s="29"/>
      <c r="V114" s="29"/>
      <c r="W114" s="29"/>
      <c r="X114" s="38">
        <v>1</v>
      </c>
      <c r="Y114" s="2"/>
      <c r="Z114" s="2"/>
      <c r="AA114" s="2">
        <v>1</v>
      </c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>
        <v>1</v>
      </c>
      <c r="AO114" s="2"/>
      <c r="AP114" s="2"/>
      <c r="AQ114" s="2">
        <f>VLOOKUP(FC114,[22]日程信息!$A$11:$B$96,2,0)</f>
        <v>1</v>
      </c>
      <c r="AR114" s="2">
        <f>VLOOKUP(FC114,[19]日程信息!$A$11:$B$70,2,0)</f>
        <v>1</v>
      </c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>
        <f>VLOOKUP(FC114,[28]日程信息!$A$10:$D$49,4,0)</f>
        <v>1</v>
      </c>
      <c r="BE114" s="2"/>
      <c r="BF114" s="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>
        <v>1</v>
      </c>
      <c r="BQ114" s="32"/>
      <c r="BR114" s="32"/>
      <c r="BS114" s="32"/>
      <c r="BT114" s="32"/>
      <c r="BU114" s="32"/>
      <c r="BV114" s="32">
        <v>1</v>
      </c>
      <c r="BW114" s="32"/>
      <c r="BX114" s="32">
        <v>1</v>
      </c>
      <c r="BY114" s="32">
        <v>1</v>
      </c>
      <c r="BZ114" s="32"/>
      <c r="CA114" s="12" t="str">
        <f>IF(ISNA(VLOOKUP(FC114,[7]刘禹骏发起的直播!$F$16:$F$437,2,0)),"",1)</f>
        <v/>
      </c>
      <c r="CB114" s="12" t="str">
        <f>IF(ISNA(VLOOKUP(FC114,[8]日程信息!$A$11:$A$298,2,0)),"",1)</f>
        <v/>
      </c>
      <c r="CC114" s="12">
        <f>IF(ISNA(VLOOKUP(FC114,[9]视频会议通话详单!$A$7:$A$252,2,0)),"",1)</f>
        <v>1</v>
      </c>
      <c r="CD114" s="12" t="str">
        <f>IF(ISNA(VLOOKUP(FC114,[10]视频会议通话详单!$A$7:$A$115,2,0)),"",1)</f>
        <v/>
      </c>
      <c r="CE114" s="12">
        <f>IF(ISNA(VLOOKUP(FC114,[11]日程信息!$A$11:$A$35,2,0)),"",1)</f>
        <v>1</v>
      </c>
      <c r="CF114" s="12">
        <f>IF(ISNA(VLOOKUP(FC114,[12]创新创业宣讲!$E$17:$E$213,2,0)),"",1)</f>
        <v>1</v>
      </c>
      <c r="CG114" s="12" t="str">
        <f>IF(ISNA(VLOOKUP(FC114,[13]日程信息!$A$11:$A$55,2,0)),"",1)</f>
        <v/>
      </c>
      <c r="CH114" s="12" t="str">
        <f>IF(ISNA(VLOOKUP(FC114,[14]日程信息!$A$11:$A$44,2,0)),"",1)</f>
        <v/>
      </c>
      <c r="CI114" s="12" t="str">
        <f>IF(ISNA(VLOOKUP(FC114,[15]日程信息!$A$11:$A$45,2,0)),"",1)</f>
        <v/>
      </c>
      <c r="CJ114" s="12" t="str">
        <f>IF(ISNA(VLOOKUP(FC114,[16]日程信息!$A$11:$A$45,2,0)),"",1)</f>
        <v/>
      </c>
      <c r="CK114" s="12" t="str">
        <f>IF(ISNA(VLOOKUP(FC114,[17]日程信息!$A$11:$A$37,2,0)),"",1)</f>
        <v/>
      </c>
      <c r="CN114" s="33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>
        <v>1</v>
      </c>
      <c r="EA114" s="34"/>
      <c r="EB114" s="34"/>
      <c r="EC114" s="34"/>
      <c r="ED114" s="34"/>
      <c r="EE114" s="34"/>
      <c r="EF114" s="34">
        <v>1</v>
      </c>
      <c r="EG114" s="34"/>
      <c r="EH114" s="34"/>
      <c r="EI114" s="34"/>
      <c r="EJ114" s="34"/>
      <c r="EK114" s="34"/>
      <c r="EL114" s="34"/>
      <c r="EM114" s="34"/>
      <c r="EN114" s="34"/>
      <c r="EO114" s="34"/>
      <c r="EP114" s="34">
        <v>1</v>
      </c>
      <c r="EQ114" s="34"/>
      <c r="ER114" s="34"/>
      <c r="ES114" s="34">
        <v>1</v>
      </c>
      <c r="ET114" s="34"/>
      <c r="EU114" s="34"/>
      <c r="EV114" s="34"/>
      <c r="EW114" s="34"/>
      <c r="EX114" s="34"/>
      <c r="EY114" s="34"/>
      <c r="EZ114" s="34">
        <v>6</v>
      </c>
      <c r="FA114" s="34"/>
      <c r="FB114" s="32">
        <f t="shared" si="3"/>
        <v>24</v>
      </c>
      <c r="FC114" s="41" t="s">
        <v>539</v>
      </c>
    </row>
    <row r="115" ht="15" spans="1:159">
      <c r="A115">
        <v>114</v>
      </c>
      <c r="B115" s="27" t="s">
        <v>541</v>
      </c>
      <c r="C115" s="27" t="s">
        <v>542</v>
      </c>
      <c r="D115" s="27" t="s">
        <v>512</v>
      </c>
      <c r="E115" s="28" t="s">
        <v>313</v>
      </c>
      <c r="F115" s="29">
        <v>1</v>
      </c>
      <c r="G115" s="29"/>
      <c r="H115" s="29"/>
      <c r="I115" s="29"/>
      <c r="J115" s="29"/>
      <c r="K115" s="29">
        <v>1</v>
      </c>
      <c r="L115" s="29"/>
      <c r="M115" s="30"/>
      <c r="N115" s="30"/>
      <c r="O115" s="29"/>
      <c r="P115" s="29"/>
      <c r="Q115" s="29">
        <v>1</v>
      </c>
      <c r="R115" s="29">
        <v>1</v>
      </c>
      <c r="S115" s="29"/>
      <c r="T115" s="29"/>
      <c r="U115" s="29">
        <v>1</v>
      </c>
      <c r="V115" s="29"/>
      <c r="W115" s="29"/>
      <c r="X115" s="38">
        <v>1</v>
      </c>
      <c r="Y115" s="2"/>
      <c r="Z115" s="2"/>
      <c r="AA115" s="2">
        <v>1</v>
      </c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>
        <f>VLOOKUP(FC115,[28]日程信息!$A$10:$D$49,4,0)</f>
        <v>1</v>
      </c>
      <c r="BE115" s="2"/>
      <c r="BF115" s="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>
        <v>1</v>
      </c>
      <c r="BR115" s="32"/>
      <c r="BS115" s="32"/>
      <c r="BT115" s="32"/>
      <c r="BU115" s="32"/>
      <c r="BV115" s="32"/>
      <c r="BW115" s="32"/>
      <c r="BX115" s="32">
        <v>1</v>
      </c>
      <c r="BY115" s="32"/>
      <c r="BZ115" s="32"/>
      <c r="CA115" s="12" t="str">
        <f>IF(ISNA(VLOOKUP(FC115,[7]刘禹骏发起的直播!$F$16:$F$437,2,0)),"",1)</f>
        <v/>
      </c>
      <c r="CB115" s="12" t="str">
        <f>IF(ISNA(VLOOKUP(FC115,[8]日程信息!$A$11:$A$298,2,0)),"",1)</f>
        <v/>
      </c>
      <c r="CC115" s="12" t="str">
        <f>IF(ISNA(VLOOKUP(FC115,[9]视频会议通话详单!$A$7:$A$252,2,0)),"",1)</f>
        <v/>
      </c>
      <c r="CD115" s="12">
        <f>IF(ISNA(VLOOKUP(FC115,[10]视频会议通话详单!$A$7:$A$115,2,0)),"",1)</f>
        <v>1</v>
      </c>
      <c r="CE115" s="12" t="str">
        <f>IF(ISNA(VLOOKUP(FC115,[11]日程信息!$A$11:$A$35,2,0)),"",1)</f>
        <v/>
      </c>
      <c r="CF115" s="12" t="str">
        <f>IF(ISNA(VLOOKUP(FC115,[12]创新创业宣讲!$E$17:$E$213,2,0)),"",1)</f>
        <v/>
      </c>
      <c r="CG115" s="12" t="str">
        <f>IF(ISNA(VLOOKUP(FC115,[13]日程信息!$A$11:$A$55,2,0)),"",1)</f>
        <v/>
      </c>
      <c r="CH115" s="12" t="str">
        <f>IF(ISNA(VLOOKUP(FC115,[14]日程信息!$A$11:$A$44,2,0)),"",1)</f>
        <v/>
      </c>
      <c r="CI115" s="12" t="str">
        <f>IF(ISNA(VLOOKUP(FC115,[15]日程信息!$A$11:$A$45,2,0)),"",1)</f>
        <v/>
      </c>
      <c r="CJ115" s="12" t="str">
        <f>IF(ISNA(VLOOKUP(FC115,[16]日程信息!$A$11:$A$45,2,0)),"",1)</f>
        <v/>
      </c>
      <c r="CK115" s="12" t="str">
        <f>IF(ISNA(VLOOKUP(FC115,[17]日程信息!$A$11:$A$37,2,0)),"",1)</f>
        <v/>
      </c>
      <c r="CN115" s="33"/>
      <c r="CO115" s="34">
        <f>VLOOKUP(FC115,[30]Sheet1!$A$1:$C$21,3,0)</f>
        <v>1</v>
      </c>
      <c r="CP115" s="34"/>
      <c r="CQ115" s="34"/>
      <c r="CR115" s="34"/>
      <c r="CS115" s="34"/>
      <c r="CT115" s="34"/>
      <c r="CU115" s="34"/>
      <c r="CV115" s="34"/>
      <c r="CW115" s="34">
        <v>1</v>
      </c>
      <c r="CX115" s="34">
        <v>2</v>
      </c>
      <c r="CY115" s="34">
        <v>1</v>
      </c>
      <c r="CZ115" s="34">
        <v>1</v>
      </c>
      <c r="DA115" s="34"/>
      <c r="DB115" s="34"/>
      <c r="DC115" s="34"/>
      <c r="DD115" s="34"/>
      <c r="DE115" s="34"/>
      <c r="DF115" s="34"/>
      <c r="DG115" s="34"/>
      <c r="DH115" s="34"/>
      <c r="DI115" s="34"/>
      <c r="DJ115" s="34">
        <v>1</v>
      </c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>
        <v>1</v>
      </c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>
        <v>1</v>
      </c>
      <c r="EL115" s="34">
        <v>1</v>
      </c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2">
        <f t="shared" si="3"/>
        <v>21</v>
      </c>
      <c r="FC115" s="41" t="s">
        <v>541</v>
      </c>
    </row>
    <row r="116" ht="15" spans="1:159">
      <c r="A116">
        <v>115</v>
      </c>
      <c r="B116" s="27" t="s">
        <v>543</v>
      </c>
      <c r="C116" s="27" t="s">
        <v>544</v>
      </c>
      <c r="D116" s="27" t="s">
        <v>512</v>
      </c>
      <c r="E116" s="28" t="s">
        <v>316</v>
      </c>
      <c r="F116" s="29">
        <v>0</v>
      </c>
      <c r="G116" s="29"/>
      <c r="H116" s="29"/>
      <c r="I116" s="29"/>
      <c r="J116" s="29"/>
      <c r="K116" s="29">
        <v>1</v>
      </c>
      <c r="L116" s="29"/>
      <c r="M116" s="30">
        <v>1</v>
      </c>
      <c r="N116" s="30"/>
      <c r="O116" s="29"/>
      <c r="P116" s="29"/>
      <c r="Q116" s="29"/>
      <c r="R116" s="29">
        <v>1</v>
      </c>
      <c r="S116" s="29"/>
      <c r="T116" s="29"/>
      <c r="U116" s="29">
        <v>1</v>
      </c>
      <c r="V116" s="29"/>
      <c r="W116" s="29"/>
      <c r="X116" s="38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>
        <f>VLOOKUP(FC116,[28]日程信息!$A$10:$D$49,4,0)</f>
        <v>1</v>
      </c>
      <c r="BE116" s="2"/>
      <c r="BF116" s="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>
        <v>1</v>
      </c>
      <c r="BT116" s="32"/>
      <c r="BU116" s="32"/>
      <c r="BV116" s="32"/>
      <c r="BW116" s="32"/>
      <c r="BX116" s="32"/>
      <c r="BY116" s="32"/>
      <c r="BZ116" s="32"/>
      <c r="CA116" s="12" t="str">
        <f>IF(ISNA(VLOOKUP(FC116,[7]刘禹骏发起的直播!$F$16:$F$437,2,0)),"",1)</f>
        <v/>
      </c>
      <c r="CB116" s="12" t="str">
        <f>IF(ISNA(VLOOKUP(FC116,[8]日程信息!$A$11:$A$298,2,0)),"",1)</f>
        <v/>
      </c>
      <c r="CC116" s="12" t="str">
        <f>IF(ISNA(VLOOKUP(FC116,[9]视频会议通话详单!$A$7:$A$252,2,0)),"",1)</f>
        <v/>
      </c>
      <c r="CD116" s="12" t="str">
        <f>IF(ISNA(VLOOKUP(FC116,[10]视频会议通话详单!$A$7:$A$115,2,0)),"",1)</f>
        <v/>
      </c>
      <c r="CE116" s="12" t="str">
        <f>IF(ISNA(VLOOKUP(FC116,[11]日程信息!$A$11:$A$35,2,0)),"",1)</f>
        <v/>
      </c>
      <c r="CF116" s="12" t="str">
        <f>IF(ISNA(VLOOKUP(FC116,[12]创新创业宣讲!$E$17:$E$213,2,0)),"",1)</f>
        <v/>
      </c>
      <c r="CG116" s="12" t="str">
        <f>IF(ISNA(VLOOKUP(FC116,[13]日程信息!$A$11:$A$55,2,0)),"",1)</f>
        <v/>
      </c>
      <c r="CH116" s="12" t="str">
        <f>IF(ISNA(VLOOKUP(FC116,[14]日程信息!$A$11:$A$44,2,0)),"",1)</f>
        <v/>
      </c>
      <c r="CI116" s="12" t="str">
        <f>IF(ISNA(VLOOKUP(FC116,[15]日程信息!$A$11:$A$45,2,0)),"",1)</f>
        <v/>
      </c>
      <c r="CJ116" s="12" t="str">
        <f>IF(ISNA(VLOOKUP(FC116,[16]日程信息!$A$11:$A$45,2,0)),"",1)</f>
        <v/>
      </c>
      <c r="CK116" s="12" t="str">
        <f>IF(ISNA(VLOOKUP(FC116,[17]日程信息!$A$11:$A$37,2,0)),"",1)</f>
        <v/>
      </c>
      <c r="CN116" s="33"/>
      <c r="CO116" s="34"/>
      <c r="CP116" s="34"/>
      <c r="CQ116" s="34">
        <v>1</v>
      </c>
      <c r="CR116" s="34"/>
      <c r="CS116" s="34"/>
      <c r="CT116" s="34"/>
      <c r="CU116" s="34"/>
      <c r="CV116" s="34"/>
      <c r="CW116" s="34">
        <v>1</v>
      </c>
      <c r="CX116" s="34"/>
      <c r="CY116" s="34">
        <v>1</v>
      </c>
      <c r="CZ116" s="34"/>
      <c r="DA116" s="34"/>
      <c r="DB116" s="34"/>
      <c r="DC116" s="34"/>
      <c r="DD116" s="34"/>
      <c r="DE116" s="34"/>
      <c r="DF116" s="34"/>
      <c r="DG116" s="34"/>
      <c r="DH116" s="34">
        <v>1</v>
      </c>
      <c r="DI116" s="34"/>
      <c r="DJ116" s="34"/>
      <c r="DK116" s="34"/>
      <c r="DL116" s="34">
        <f>VLOOKUP(FC116,[20]日程信息!$A$11:$B$60,2,FALSE)</f>
        <v>1</v>
      </c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>
        <v>1</v>
      </c>
      <c r="DZ116" s="34">
        <v>1</v>
      </c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>
        <v>1</v>
      </c>
      <c r="EQ116" s="34">
        <v>1</v>
      </c>
      <c r="ER116" s="34"/>
      <c r="ES116" s="34"/>
      <c r="ET116" s="34"/>
      <c r="EU116" s="34"/>
      <c r="EV116" s="34"/>
      <c r="EW116" s="34"/>
      <c r="EX116" s="34"/>
      <c r="EY116" s="34"/>
      <c r="EZ116" s="34">
        <v>6</v>
      </c>
      <c r="FA116" s="34"/>
      <c r="FB116" s="32">
        <f t="shared" si="3"/>
        <v>21</v>
      </c>
      <c r="FC116" s="41" t="s">
        <v>543</v>
      </c>
    </row>
    <row r="117" ht="15" spans="1:159">
      <c r="A117">
        <v>116</v>
      </c>
      <c r="B117" s="27" t="s">
        <v>545</v>
      </c>
      <c r="C117" s="27" t="s">
        <v>546</v>
      </c>
      <c r="D117" s="27" t="s">
        <v>512</v>
      </c>
      <c r="E117" s="28" t="s">
        <v>313</v>
      </c>
      <c r="F117" s="29">
        <v>0</v>
      </c>
      <c r="G117" s="29"/>
      <c r="H117" s="29"/>
      <c r="I117" s="29"/>
      <c r="J117" s="29"/>
      <c r="K117" s="29">
        <v>1</v>
      </c>
      <c r="L117" s="29"/>
      <c r="M117" s="30"/>
      <c r="N117" s="30"/>
      <c r="O117" s="29"/>
      <c r="P117" s="29"/>
      <c r="Q117" s="29"/>
      <c r="R117" s="29"/>
      <c r="S117" s="29"/>
      <c r="T117" s="29"/>
      <c r="U117" s="29"/>
      <c r="V117" s="29"/>
      <c r="W117" s="29"/>
      <c r="X117" s="38">
        <v>1</v>
      </c>
      <c r="Y117" s="2"/>
      <c r="Z117" s="2"/>
      <c r="AA117" s="2">
        <v>1</v>
      </c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>
        <v>1</v>
      </c>
      <c r="AX117" s="2"/>
      <c r="AY117" s="2"/>
      <c r="AZ117" s="2"/>
      <c r="BA117" s="2"/>
      <c r="BB117" s="2"/>
      <c r="BC117" s="2"/>
      <c r="BD117" s="2"/>
      <c r="BE117" s="2"/>
      <c r="BF117" s="2"/>
      <c r="BG117" s="32"/>
      <c r="BH117" s="32"/>
      <c r="BI117" s="32"/>
      <c r="BJ117" s="32"/>
      <c r="BK117" s="32"/>
      <c r="BL117" s="32"/>
      <c r="BM117" s="32"/>
      <c r="BN117" s="32"/>
      <c r="BO117" s="32">
        <v>1</v>
      </c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12" t="str">
        <f>IF(ISNA(VLOOKUP(FC117,[7]刘禹骏发起的直播!$F$16:$F$437,2,0)),"",1)</f>
        <v/>
      </c>
      <c r="CB117" s="12" t="str">
        <f>IF(ISNA(VLOOKUP(FC117,[8]日程信息!$A$11:$A$298,2,0)),"",1)</f>
        <v/>
      </c>
      <c r="CC117" s="12">
        <f>IF(ISNA(VLOOKUP(FC117,[9]视频会议通话详单!$A$7:$A$252,2,0)),"",1)</f>
        <v>1</v>
      </c>
      <c r="CD117" s="12" t="str">
        <f>IF(ISNA(VLOOKUP(FC117,[10]视频会议通话详单!$A$7:$A$115,2,0)),"",1)</f>
        <v/>
      </c>
      <c r="CE117" s="12" t="str">
        <f>IF(ISNA(VLOOKUP(FC117,[11]日程信息!$A$11:$A$35,2,0)),"",1)</f>
        <v/>
      </c>
      <c r="CF117" s="12" t="str">
        <f>IF(ISNA(VLOOKUP(FC117,[12]创新创业宣讲!$E$17:$E$213,2,0)),"",1)</f>
        <v/>
      </c>
      <c r="CG117" s="12" t="str">
        <f>IF(ISNA(VLOOKUP(FC117,[13]日程信息!$A$11:$A$55,2,0)),"",1)</f>
        <v/>
      </c>
      <c r="CH117" s="12" t="str">
        <f>IF(ISNA(VLOOKUP(FC117,[14]日程信息!$A$11:$A$44,2,0)),"",1)</f>
        <v/>
      </c>
      <c r="CI117" s="12">
        <f>IF(ISNA(VLOOKUP(FC117,[15]日程信息!$A$11:$A$45,2,0)),"",1)</f>
        <v>1</v>
      </c>
      <c r="CJ117" s="12" t="str">
        <f>IF(ISNA(VLOOKUP(FC117,[16]日程信息!$A$11:$A$45,2,0)),"",1)</f>
        <v/>
      </c>
      <c r="CK117" s="12" t="str">
        <f>IF(ISNA(VLOOKUP(FC117,[17]日程信息!$A$11:$A$37,2,0)),"",1)</f>
        <v/>
      </c>
      <c r="CN117" s="33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>
        <v>1</v>
      </c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4"/>
      <c r="DY117" s="34"/>
      <c r="DZ117" s="34">
        <v>1</v>
      </c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>
        <v>1</v>
      </c>
      <c r="EL117" s="34">
        <v>1</v>
      </c>
      <c r="EM117" s="34"/>
      <c r="EN117" s="34"/>
      <c r="EO117" s="34"/>
      <c r="EP117" s="34"/>
      <c r="EQ117" s="34"/>
      <c r="ER117" s="34"/>
      <c r="ES117" s="34">
        <v>1</v>
      </c>
      <c r="ET117" s="34"/>
      <c r="EU117" s="34"/>
      <c r="EV117" s="34"/>
      <c r="EW117" s="34">
        <v>1</v>
      </c>
      <c r="EX117" s="34">
        <v>1</v>
      </c>
      <c r="EY117" s="34"/>
      <c r="EZ117" s="34">
        <v>6</v>
      </c>
      <c r="FA117" s="34"/>
      <c r="FB117" s="32">
        <f t="shared" si="3"/>
        <v>20</v>
      </c>
      <c r="FC117" s="41" t="s">
        <v>545</v>
      </c>
    </row>
    <row r="118" ht="15" spans="1:159">
      <c r="A118">
        <v>117</v>
      </c>
      <c r="B118" s="27" t="s">
        <v>547</v>
      </c>
      <c r="C118" s="27" t="s">
        <v>548</v>
      </c>
      <c r="D118" s="27" t="s">
        <v>512</v>
      </c>
      <c r="E118" s="28" t="s">
        <v>316</v>
      </c>
      <c r="F118" s="29">
        <v>0</v>
      </c>
      <c r="G118" s="29"/>
      <c r="H118" s="29"/>
      <c r="I118" s="29"/>
      <c r="J118" s="29"/>
      <c r="K118" s="29"/>
      <c r="L118" s="29"/>
      <c r="M118" s="30"/>
      <c r="N118" s="30"/>
      <c r="O118" s="29"/>
      <c r="P118" s="29"/>
      <c r="Q118" s="29"/>
      <c r="R118" s="29"/>
      <c r="S118" s="29"/>
      <c r="T118" s="29"/>
      <c r="U118" s="29"/>
      <c r="V118" s="29"/>
      <c r="W118" s="29"/>
      <c r="X118" s="38">
        <v>1</v>
      </c>
      <c r="Y118" s="2"/>
      <c r="Z118" s="2"/>
      <c r="AA118" s="2">
        <v>1</v>
      </c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>
        <f>VLOOKUP(FC118,[23]日程信息!$A$37:$B$405,2,0)</f>
        <v>1</v>
      </c>
      <c r="AN118" s="2"/>
      <c r="AO118" s="2"/>
      <c r="AP118" s="2"/>
      <c r="AQ118" s="2"/>
      <c r="AR118" s="2">
        <f>VLOOKUP(FC118,[19]日程信息!$A$11:$B$70,2,0)</f>
        <v>1</v>
      </c>
      <c r="AS118" s="2"/>
      <c r="AT118" s="2"/>
      <c r="AU118" s="2"/>
      <c r="AV118" s="2"/>
      <c r="AW118" s="2"/>
      <c r="AX118" s="2"/>
      <c r="AY118" s="2">
        <f>VLOOKUP(FC118,[18]参会明细!$A:$B,2,0)</f>
        <v>1</v>
      </c>
      <c r="AZ118" s="2"/>
      <c r="BA118" s="2"/>
      <c r="BB118" s="2"/>
      <c r="BC118" s="2"/>
      <c r="BD118" s="2">
        <f>VLOOKUP(FC118,[28]日程信息!$A$10:$D$49,4,0)</f>
        <v>1</v>
      </c>
      <c r="BE118" s="2"/>
      <c r="BF118" s="2">
        <v>1</v>
      </c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>
        <v>1</v>
      </c>
      <c r="BS118" s="32">
        <v>1</v>
      </c>
      <c r="BT118" s="32"/>
      <c r="BU118" s="32"/>
      <c r="BV118" s="32"/>
      <c r="BW118" s="32"/>
      <c r="BX118" s="32">
        <v>1</v>
      </c>
      <c r="BY118" s="32"/>
      <c r="BZ118" s="32"/>
      <c r="CA118" s="12" t="str">
        <f>IF(ISNA(VLOOKUP(FC118,[7]刘禹骏发起的直播!$F$16:$F$437,2,0)),"",1)</f>
        <v/>
      </c>
      <c r="CB118" s="12" t="str">
        <f>IF(ISNA(VLOOKUP(FC118,[8]日程信息!$A$11:$A$298,2,0)),"",1)</f>
        <v/>
      </c>
      <c r="CC118" s="12">
        <f>IF(ISNA(VLOOKUP(FC118,[9]视频会议通话详单!$A$7:$A$252,2,0)),"",1)</f>
        <v>1</v>
      </c>
      <c r="CD118" s="12" t="str">
        <f>IF(ISNA(VLOOKUP(FC118,[10]视频会议通话详单!$A$7:$A$115,2,0)),"",1)</f>
        <v/>
      </c>
      <c r="CE118" s="12" t="str">
        <f>IF(ISNA(VLOOKUP(FC118,[11]日程信息!$A$11:$A$35,2,0)),"",1)</f>
        <v/>
      </c>
      <c r="CF118" s="12">
        <f>IF(ISNA(VLOOKUP(FC118,[12]创新创业宣讲!$E$17:$E$213,2,0)),"",1)</f>
        <v>1</v>
      </c>
      <c r="CG118" s="12" t="str">
        <f>IF(ISNA(VLOOKUP(FC118,[13]日程信息!$A$11:$A$55,2,0)),"",1)</f>
        <v/>
      </c>
      <c r="CH118" s="12" t="str">
        <f>IF(ISNA(VLOOKUP(FC118,[14]日程信息!$A$11:$A$44,2,0)),"",1)</f>
        <v/>
      </c>
      <c r="CI118" s="12" t="str">
        <f>IF(ISNA(VLOOKUP(FC118,[15]日程信息!$A$11:$A$45,2,0)),"",1)</f>
        <v/>
      </c>
      <c r="CJ118" s="12" t="str">
        <f>IF(ISNA(VLOOKUP(FC118,[16]日程信息!$A$11:$A$45,2,0)),"",1)</f>
        <v/>
      </c>
      <c r="CK118" s="12" t="str">
        <f>IF(ISNA(VLOOKUP(FC118,[17]日程信息!$A$11:$A$37,2,0)),"",1)</f>
        <v/>
      </c>
      <c r="CN118" s="33"/>
      <c r="CO118" s="34"/>
      <c r="CP118" s="34">
        <v>1</v>
      </c>
      <c r="CQ118" s="34"/>
      <c r="CR118" s="34"/>
      <c r="CS118" s="34"/>
      <c r="CT118" s="34"/>
      <c r="CU118" s="34"/>
      <c r="CV118" s="34"/>
      <c r="CW118" s="34"/>
      <c r="CX118" s="34"/>
      <c r="CY118" s="34"/>
      <c r="CZ118" s="34">
        <v>1</v>
      </c>
      <c r="DA118" s="34"/>
      <c r="DB118" s="34"/>
      <c r="DC118" s="34"/>
      <c r="DD118" s="34"/>
      <c r="DE118" s="34"/>
      <c r="DF118" s="34"/>
      <c r="DG118" s="34"/>
      <c r="DH118" s="34"/>
      <c r="DI118" s="34"/>
      <c r="DJ118" s="34">
        <v>1</v>
      </c>
      <c r="DK118" s="34"/>
      <c r="DL118" s="34"/>
      <c r="DM118" s="34"/>
      <c r="DN118" s="34"/>
      <c r="DO118" s="34"/>
      <c r="DP118" s="34"/>
      <c r="DQ118" s="34">
        <v>1</v>
      </c>
      <c r="DR118" s="34">
        <v>1</v>
      </c>
      <c r="DS118" s="34"/>
      <c r="DT118" s="34"/>
      <c r="DU118" s="34"/>
      <c r="DV118" s="34"/>
      <c r="DW118" s="34">
        <v>1</v>
      </c>
      <c r="DX118" s="34"/>
      <c r="DY118" s="34">
        <v>1</v>
      </c>
      <c r="DZ118" s="34">
        <v>1</v>
      </c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>
        <v>1</v>
      </c>
      <c r="EL118" s="34">
        <v>1</v>
      </c>
      <c r="EM118" s="34"/>
      <c r="EN118" s="34"/>
      <c r="EO118" s="34"/>
      <c r="EP118" s="34"/>
      <c r="EQ118" s="34">
        <v>1</v>
      </c>
      <c r="ER118" s="34"/>
      <c r="ES118" s="34">
        <v>1</v>
      </c>
      <c r="ET118" s="34"/>
      <c r="EU118" s="34"/>
      <c r="EV118" s="34"/>
      <c r="EW118" s="34"/>
      <c r="EX118" s="34"/>
      <c r="EY118" s="34"/>
      <c r="EZ118" s="34"/>
      <c r="FA118" s="34"/>
      <c r="FB118" s="32">
        <f t="shared" si="3"/>
        <v>24</v>
      </c>
      <c r="FC118" s="41" t="s">
        <v>547</v>
      </c>
    </row>
    <row r="119" ht="15" spans="1:159">
      <c r="A119">
        <v>118</v>
      </c>
      <c r="B119" s="27" t="s">
        <v>549</v>
      </c>
      <c r="C119" s="27" t="s">
        <v>550</v>
      </c>
      <c r="D119" s="27" t="s">
        <v>512</v>
      </c>
      <c r="E119" s="28" t="s">
        <v>313</v>
      </c>
      <c r="F119" s="29">
        <v>1</v>
      </c>
      <c r="G119" s="29"/>
      <c r="H119" s="29"/>
      <c r="I119" s="29"/>
      <c r="J119" s="29"/>
      <c r="K119" s="29">
        <v>1</v>
      </c>
      <c r="L119" s="29"/>
      <c r="M119" s="30"/>
      <c r="N119" s="30"/>
      <c r="O119" s="29"/>
      <c r="P119" s="29"/>
      <c r="Q119" s="29">
        <v>1</v>
      </c>
      <c r="R119" s="29"/>
      <c r="S119" s="29"/>
      <c r="T119" s="29"/>
      <c r="U119" s="29"/>
      <c r="V119" s="29"/>
      <c r="W119" s="29"/>
      <c r="X119" s="38">
        <v>1</v>
      </c>
      <c r="Y119" s="2"/>
      <c r="Z119" s="2"/>
      <c r="AA119" s="2">
        <v>1</v>
      </c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>
        <v>1</v>
      </c>
      <c r="AX119" s="2"/>
      <c r="AY119" s="2"/>
      <c r="AZ119" s="2"/>
      <c r="BA119" s="2"/>
      <c r="BB119" s="2"/>
      <c r="BC119" s="2"/>
      <c r="BD119" s="2">
        <f>VLOOKUP(FC119,[28]日程信息!$A$10:$D$49,4,0)</f>
        <v>1</v>
      </c>
      <c r="BE119" s="2"/>
      <c r="BF119" s="2"/>
      <c r="BG119" s="32"/>
      <c r="BH119" s="32"/>
      <c r="BI119" s="32"/>
      <c r="BJ119" s="32"/>
      <c r="BK119" s="32">
        <v>2</v>
      </c>
      <c r="BL119" s="32"/>
      <c r="BM119" s="32">
        <v>1</v>
      </c>
      <c r="BN119" s="32">
        <v>1</v>
      </c>
      <c r="BO119" s="32"/>
      <c r="BP119" s="32"/>
      <c r="BQ119" s="32"/>
      <c r="BR119" s="32"/>
      <c r="BS119" s="32">
        <v>1</v>
      </c>
      <c r="BT119" s="32"/>
      <c r="BU119" s="32"/>
      <c r="BV119" s="32"/>
      <c r="BW119" s="32"/>
      <c r="BX119" s="32">
        <v>1</v>
      </c>
      <c r="BY119" s="32"/>
      <c r="BZ119" s="32"/>
      <c r="CA119" s="12">
        <f>IF(ISNA(VLOOKUP(FC119,[7]刘禹骏发起的直播!$F$16:$F$437,2,0)),"",1)</f>
        <v>1</v>
      </c>
      <c r="CB119" s="12" t="str">
        <f>IF(ISNA(VLOOKUP(FC119,[8]日程信息!$A$11:$A$298,2,0)),"",1)</f>
        <v/>
      </c>
      <c r="CC119" s="12">
        <f>IF(ISNA(VLOOKUP(FC119,[9]视频会议通话详单!$A$7:$A$252,2,0)),"",1)</f>
        <v>1</v>
      </c>
      <c r="CD119" s="12" t="str">
        <f>IF(ISNA(VLOOKUP(FC119,[10]视频会议通话详单!$A$7:$A$115,2,0)),"",1)</f>
        <v/>
      </c>
      <c r="CE119" s="12" t="str">
        <f>IF(ISNA(VLOOKUP(FC119,[11]日程信息!$A$11:$A$35,2,0)),"",1)</f>
        <v/>
      </c>
      <c r="CF119" s="12" t="str">
        <f>IF(ISNA(VLOOKUP(FC119,[12]创新创业宣讲!$E$17:$E$213,2,0)),"",1)</f>
        <v/>
      </c>
      <c r="CG119" s="12" t="str">
        <f>IF(ISNA(VLOOKUP(FC119,[13]日程信息!$A$11:$A$55,2,0)),"",1)</f>
        <v/>
      </c>
      <c r="CH119" s="12" t="str">
        <f>IF(ISNA(VLOOKUP(FC119,[14]日程信息!$A$11:$A$44,2,0)),"",1)</f>
        <v/>
      </c>
      <c r="CI119" s="12" t="str">
        <f>IF(ISNA(VLOOKUP(FC119,[15]日程信息!$A$11:$A$45,2,0)),"",1)</f>
        <v/>
      </c>
      <c r="CJ119" s="12" t="str">
        <f>IF(ISNA(VLOOKUP(FC119,[16]日程信息!$A$11:$A$45,2,0)),"",1)</f>
        <v/>
      </c>
      <c r="CK119" s="12" t="str">
        <f>IF(ISNA(VLOOKUP(FC119,[17]日程信息!$A$11:$A$37,2,0)),"",1)</f>
        <v/>
      </c>
      <c r="CN119" s="33"/>
      <c r="CO119" s="34"/>
      <c r="CP119" s="34"/>
      <c r="CQ119" s="34"/>
      <c r="CR119" s="34"/>
      <c r="CS119" s="34"/>
      <c r="CT119" s="34">
        <v>1</v>
      </c>
      <c r="CU119" s="34"/>
      <c r="CV119" s="34">
        <v>1</v>
      </c>
      <c r="CW119" s="34">
        <v>1</v>
      </c>
      <c r="CX119" s="34"/>
      <c r="CY119" s="34">
        <v>1</v>
      </c>
      <c r="CZ119" s="34"/>
      <c r="DA119" s="34"/>
      <c r="DB119" s="34">
        <v>1</v>
      </c>
      <c r="DC119" s="34"/>
      <c r="DD119" s="34"/>
      <c r="DE119" s="34"/>
      <c r="DF119" s="34"/>
      <c r="DG119" s="34"/>
      <c r="DH119" s="34">
        <v>1</v>
      </c>
      <c r="DI119" s="34"/>
      <c r="DJ119" s="34">
        <v>1</v>
      </c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4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>
        <v>1</v>
      </c>
      <c r="EL119" s="34">
        <v>1</v>
      </c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2">
        <f t="shared" si="3"/>
        <v>24</v>
      </c>
      <c r="FC119" s="41" t="s">
        <v>549</v>
      </c>
    </row>
    <row r="120" ht="15" spans="1:159">
      <c r="A120">
        <v>119</v>
      </c>
      <c r="B120" s="27" t="s">
        <v>551</v>
      </c>
      <c r="C120" s="27" t="s">
        <v>552</v>
      </c>
      <c r="D120" s="27" t="s">
        <v>512</v>
      </c>
      <c r="E120" s="28" t="s">
        <v>316</v>
      </c>
      <c r="F120" s="29">
        <v>0</v>
      </c>
      <c r="G120" s="29"/>
      <c r="H120" s="29"/>
      <c r="I120" s="29"/>
      <c r="J120" s="29"/>
      <c r="K120" s="29"/>
      <c r="L120" s="29"/>
      <c r="M120" s="30"/>
      <c r="N120" s="30"/>
      <c r="O120" s="29"/>
      <c r="P120" s="29"/>
      <c r="Q120" s="29"/>
      <c r="R120" s="29"/>
      <c r="S120" s="29"/>
      <c r="T120" s="29"/>
      <c r="U120" s="29"/>
      <c r="V120" s="29"/>
      <c r="W120" s="29"/>
      <c r="X120" s="38"/>
      <c r="Y120" s="2"/>
      <c r="Z120" s="2"/>
      <c r="AA120" s="2">
        <v>1</v>
      </c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>
        <v>1</v>
      </c>
      <c r="BG120" s="32"/>
      <c r="BH120" s="32"/>
      <c r="BI120" s="32"/>
      <c r="BJ120" s="32"/>
      <c r="BK120" s="32"/>
      <c r="BL120" s="32"/>
      <c r="BM120" s="32"/>
      <c r="BN120" s="32">
        <v>1</v>
      </c>
      <c r="BO120" s="32">
        <v>1</v>
      </c>
      <c r="BP120" s="32"/>
      <c r="BQ120" s="32"/>
      <c r="BR120" s="32"/>
      <c r="BS120" s="32">
        <v>1</v>
      </c>
      <c r="BT120" s="32"/>
      <c r="BU120" s="32"/>
      <c r="BV120" s="32"/>
      <c r="BW120" s="32"/>
      <c r="BX120" s="32">
        <v>1</v>
      </c>
      <c r="BY120" s="32"/>
      <c r="BZ120" s="32"/>
      <c r="CA120" s="12" t="str">
        <f>IF(ISNA(VLOOKUP(FC120,[7]刘禹骏发起的直播!$F$16:$F$437,2,0)),"",1)</f>
        <v/>
      </c>
      <c r="CB120" s="12" t="str">
        <f>IF(ISNA(VLOOKUP(FC120,[8]日程信息!$A$11:$A$298,2,0)),"",1)</f>
        <v/>
      </c>
      <c r="CC120" s="12">
        <f>IF(ISNA(VLOOKUP(FC120,[9]视频会议通话详单!$A$7:$A$252,2,0)),"",1)</f>
        <v>1</v>
      </c>
      <c r="CD120" s="12" t="str">
        <f>IF(ISNA(VLOOKUP(FC120,[10]视频会议通话详单!$A$7:$A$115,2,0)),"",1)</f>
        <v/>
      </c>
      <c r="CE120" s="12" t="str">
        <f>IF(ISNA(VLOOKUP(FC120,[11]日程信息!$A$11:$A$35,2,0)),"",1)</f>
        <v/>
      </c>
      <c r="CF120" s="12">
        <f>IF(ISNA(VLOOKUP(FC120,[12]创新创业宣讲!$E$17:$E$213,2,0)),"",1)</f>
        <v>1</v>
      </c>
      <c r="CG120" s="12" t="str">
        <f>IF(ISNA(VLOOKUP(FC120,[13]日程信息!$A$11:$A$55,2,0)),"",1)</f>
        <v/>
      </c>
      <c r="CH120" s="12">
        <f>IF(ISNA(VLOOKUP(FC120,[14]日程信息!$A$11:$A$44,2,0)),"",1)</f>
        <v>1</v>
      </c>
      <c r="CI120" s="12" t="str">
        <f>IF(ISNA(VLOOKUP(FC120,[15]日程信息!$A$11:$A$45,2,0)),"",1)</f>
        <v/>
      </c>
      <c r="CJ120" s="12" t="str">
        <f>IF(ISNA(VLOOKUP(FC120,[16]日程信息!$A$11:$A$45,2,0)),"",1)</f>
        <v/>
      </c>
      <c r="CK120" s="12" t="str">
        <f>IF(ISNA(VLOOKUP(FC120,[17]日程信息!$A$11:$A$37,2,0)),"",1)</f>
        <v/>
      </c>
      <c r="CN120" s="33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>
        <v>2</v>
      </c>
      <c r="DR120" s="34"/>
      <c r="DS120" s="34"/>
      <c r="DT120" s="34"/>
      <c r="DU120" s="34"/>
      <c r="DV120" s="34"/>
      <c r="DW120" s="34"/>
      <c r="DX120" s="34"/>
      <c r="DY120" s="34"/>
      <c r="DZ120" s="34">
        <v>1</v>
      </c>
      <c r="EA120" s="34"/>
      <c r="EB120" s="34"/>
      <c r="EC120" s="34"/>
      <c r="ED120" s="34"/>
      <c r="EE120" s="34"/>
      <c r="EF120" s="34"/>
      <c r="EG120" s="34"/>
      <c r="EH120" s="34"/>
      <c r="EI120" s="34"/>
      <c r="EJ120" s="34">
        <v>1</v>
      </c>
      <c r="EK120" s="34"/>
      <c r="EL120" s="34"/>
      <c r="EM120" s="34"/>
      <c r="EN120" s="34">
        <v>1</v>
      </c>
      <c r="EO120" s="34"/>
      <c r="EP120" s="34">
        <v>1</v>
      </c>
      <c r="EQ120" s="34"/>
      <c r="ER120" s="34"/>
      <c r="ES120" s="34"/>
      <c r="ET120" s="34"/>
      <c r="EU120" s="34"/>
      <c r="EV120" s="34"/>
      <c r="EW120" s="34"/>
      <c r="EX120" s="34"/>
      <c r="EY120" s="34"/>
      <c r="EZ120" s="34">
        <v>6</v>
      </c>
      <c r="FA120" s="34"/>
      <c r="FB120" s="32">
        <f t="shared" si="3"/>
        <v>21</v>
      </c>
      <c r="FC120" s="41" t="s">
        <v>551</v>
      </c>
    </row>
    <row r="121" ht="15" spans="1:159">
      <c r="A121">
        <v>120</v>
      </c>
      <c r="B121" s="27" t="s">
        <v>553</v>
      </c>
      <c r="C121" s="27" t="s">
        <v>554</v>
      </c>
      <c r="D121" s="27" t="s">
        <v>512</v>
      </c>
      <c r="E121" s="28" t="s">
        <v>313</v>
      </c>
      <c r="F121" s="29">
        <v>0</v>
      </c>
      <c r="G121" s="29"/>
      <c r="H121" s="29"/>
      <c r="I121" s="29"/>
      <c r="J121" s="29"/>
      <c r="K121" s="29"/>
      <c r="L121" s="29"/>
      <c r="M121" s="30"/>
      <c r="N121" s="30"/>
      <c r="O121" s="29"/>
      <c r="P121" s="29"/>
      <c r="Q121" s="29"/>
      <c r="R121" s="29"/>
      <c r="S121" s="29"/>
      <c r="T121" s="29"/>
      <c r="U121" s="29"/>
      <c r="V121" s="29"/>
      <c r="W121" s="29"/>
      <c r="X121" s="38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>
        <f>VLOOKUP(FC121,[18]参会明细!$A:$B,2,0)</f>
        <v>1</v>
      </c>
      <c r="AZ121" s="2"/>
      <c r="BA121" s="2"/>
      <c r="BB121" s="2"/>
      <c r="BC121" s="2"/>
      <c r="BD121" s="2"/>
      <c r="BE121" s="2"/>
      <c r="BF121" s="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>
        <v>1</v>
      </c>
      <c r="BT121" s="32"/>
      <c r="BU121" s="32"/>
      <c r="BV121" s="32"/>
      <c r="BW121" s="32"/>
      <c r="BX121" s="32"/>
      <c r="BY121" s="32"/>
      <c r="BZ121" s="32"/>
      <c r="CA121" s="12" t="str">
        <f>IF(ISNA(VLOOKUP(FC121,[7]刘禹骏发起的直播!$F$16:$F$437,2,0)),"",1)</f>
        <v/>
      </c>
      <c r="CB121" s="12" t="str">
        <f>IF(ISNA(VLOOKUP(FC121,[8]日程信息!$A$11:$A$298,2,0)),"",1)</f>
        <v/>
      </c>
      <c r="CC121" s="12" t="str">
        <f>IF(ISNA(VLOOKUP(FC121,[9]视频会议通话详单!$A$7:$A$252,2,0)),"",1)</f>
        <v/>
      </c>
      <c r="CD121" s="12" t="str">
        <f>IF(ISNA(VLOOKUP(FC121,[10]视频会议通话详单!$A$7:$A$115,2,0)),"",1)</f>
        <v/>
      </c>
      <c r="CE121" s="12" t="str">
        <f>IF(ISNA(VLOOKUP(FC121,[11]日程信息!$A$11:$A$35,2,0)),"",1)</f>
        <v/>
      </c>
      <c r="CF121" s="12" t="str">
        <f>IF(ISNA(VLOOKUP(FC121,[12]创新创业宣讲!$E$17:$E$213,2,0)),"",1)</f>
        <v/>
      </c>
      <c r="CG121" s="12" t="str">
        <f>IF(ISNA(VLOOKUP(FC121,[13]日程信息!$A$11:$A$55,2,0)),"",1)</f>
        <v/>
      </c>
      <c r="CH121" s="12" t="str">
        <f>IF(ISNA(VLOOKUP(FC121,[14]日程信息!$A$11:$A$44,2,0)),"",1)</f>
        <v/>
      </c>
      <c r="CI121" s="12" t="str">
        <f>IF(ISNA(VLOOKUP(FC121,[15]日程信息!$A$11:$A$45,2,0)),"",1)</f>
        <v/>
      </c>
      <c r="CJ121" s="12" t="str">
        <f>IF(ISNA(VLOOKUP(FC121,[16]日程信息!$A$11:$A$45,2,0)),"",1)</f>
        <v/>
      </c>
      <c r="CK121" s="12" t="str">
        <f>IF(ISNA(VLOOKUP(FC121,[17]日程信息!$A$11:$A$37,2,0)),"",1)</f>
        <v/>
      </c>
      <c r="CN121" s="33"/>
      <c r="CO121" s="34"/>
      <c r="CP121" s="34">
        <v>1</v>
      </c>
      <c r="CQ121" s="34"/>
      <c r="CR121" s="34"/>
      <c r="CS121" s="34"/>
      <c r="CT121" s="34"/>
      <c r="CU121" s="34"/>
      <c r="CV121" s="34"/>
      <c r="CW121" s="34"/>
      <c r="CX121" s="34"/>
      <c r="CY121" s="34">
        <v>1</v>
      </c>
      <c r="CZ121" s="34"/>
      <c r="DA121" s="34"/>
      <c r="DB121" s="34"/>
      <c r="DC121" s="34"/>
      <c r="DD121" s="34">
        <v>1</v>
      </c>
      <c r="DE121" s="34"/>
      <c r="DF121" s="34"/>
      <c r="DG121" s="34"/>
      <c r="DH121" s="34">
        <v>1</v>
      </c>
      <c r="DI121" s="34">
        <v>2</v>
      </c>
      <c r="DJ121" s="34">
        <v>1</v>
      </c>
      <c r="DK121" s="34"/>
      <c r="DL121" s="34">
        <f>VLOOKUP(FC121,[20]日程信息!$A$11:$B$60,2,FALSE)</f>
        <v>1</v>
      </c>
      <c r="DM121" s="34"/>
      <c r="DN121" s="34"/>
      <c r="DO121" s="34"/>
      <c r="DP121" s="34"/>
      <c r="DQ121" s="34"/>
      <c r="DR121" s="34"/>
      <c r="DS121" s="34"/>
      <c r="DT121" s="34"/>
      <c r="DU121" s="34"/>
      <c r="DV121" s="34">
        <v>1</v>
      </c>
      <c r="DW121" s="34">
        <v>1</v>
      </c>
      <c r="DX121" s="34">
        <v>1</v>
      </c>
      <c r="DY121" s="34">
        <v>1</v>
      </c>
      <c r="DZ121" s="34"/>
      <c r="EA121" s="34"/>
      <c r="EB121" s="34"/>
      <c r="EC121" s="34"/>
      <c r="ED121" s="34"/>
      <c r="EE121" s="34"/>
      <c r="EF121" s="34"/>
      <c r="EG121" s="34">
        <v>1</v>
      </c>
      <c r="EH121" s="34"/>
      <c r="EI121" s="34"/>
      <c r="EJ121" s="34"/>
      <c r="EK121" s="34">
        <v>1</v>
      </c>
      <c r="EL121" s="34">
        <v>1</v>
      </c>
      <c r="EM121" s="34"/>
      <c r="EN121" s="34"/>
      <c r="EO121" s="34"/>
      <c r="EP121" s="34">
        <v>1</v>
      </c>
      <c r="EQ121" s="34">
        <v>1</v>
      </c>
      <c r="ER121" s="34"/>
      <c r="ES121" s="34"/>
      <c r="ET121" s="34"/>
      <c r="EU121" s="34"/>
      <c r="EV121" s="34"/>
      <c r="EW121" s="34"/>
      <c r="EX121" s="34"/>
      <c r="EY121" s="34"/>
      <c r="EZ121" s="34">
        <v>2</v>
      </c>
      <c r="FA121" s="34"/>
      <c r="FB121" s="32">
        <f t="shared" si="3"/>
        <v>21</v>
      </c>
      <c r="FC121" s="41" t="s">
        <v>553</v>
      </c>
    </row>
    <row r="122" ht="15" spans="1:159">
      <c r="A122">
        <v>121</v>
      </c>
      <c r="B122" s="27" t="s">
        <v>555</v>
      </c>
      <c r="C122" s="27" t="s">
        <v>556</v>
      </c>
      <c r="D122" s="27" t="s">
        <v>557</v>
      </c>
      <c r="E122" s="28" t="s">
        <v>313</v>
      </c>
      <c r="F122" s="29">
        <v>0</v>
      </c>
      <c r="G122" s="29"/>
      <c r="H122" s="29"/>
      <c r="I122" s="29"/>
      <c r="J122" s="29"/>
      <c r="K122" s="29"/>
      <c r="L122" s="29"/>
      <c r="M122" s="30"/>
      <c r="N122" s="30"/>
      <c r="O122" s="29"/>
      <c r="P122" s="29"/>
      <c r="Q122" s="29"/>
      <c r="R122" s="29"/>
      <c r="S122" s="29"/>
      <c r="T122" s="29">
        <v>1</v>
      </c>
      <c r="U122" s="29"/>
      <c r="V122" s="29"/>
      <c r="W122" s="29"/>
      <c r="X122" s="38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32"/>
      <c r="BH122" s="32"/>
      <c r="BI122" s="32"/>
      <c r="BJ122" s="32"/>
      <c r="BK122" s="32"/>
      <c r="BL122" s="32"/>
      <c r="BM122" s="32">
        <v>1</v>
      </c>
      <c r="BN122" s="32"/>
      <c r="BO122" s="32"/>
      <c r="BP122" s="32">
        <v>1</v>
      </c>
      <c r="BQ122" s="32"/>
      <c r="BR122" s="32"/>
      <c r="BS122" s="32"/>
      <c r="BT122" s="32"/>
      <c r="BU122" s="32"/>
      <c r="BV122" s="32"/>
      <c r="BW122" s="32"/>
      <c r="BX122" s="32">
        <v>1</v>
      </c>
      <c r="BY122" s="32"/>
      <c r="BZ122" s="32"/>
      <c r="CA122" s="12">
        <f>IF(ISNA(VLOOKUP(FC122,[7]刘禹骏发起的直播!$F$16:$F$437,2,0)),"",1)</f>
        <v>1</v>
      </c>
      <c r="CB122" s="12">
        <f>IF(ISNA(VLOOKUP(FC122,[8]日程信息!$A$11:$A$298,2,0)),"",1)</f>
        <v>1</v>
      </c>
      <c r="CC122" s="12">
        <f>IF(ISNA(VLOOKUP(FC122,[9]视频会议通话详单!$A$7:$A$252,2,0)),"",1)</f>
        <v>1</v>
      </c>
      <c r="CD122" s="12" t="str">
        <f>IF(ISNA(VLOOKUP(FC122,[10]视频会议通话详单!$A$7:$A$115,2,0)),"",1)</f>
        <v/>
      </c>
      <c r="CE122" s="12" t="str">
        <f>IF(ISNA(VLOOKUP(FC122,[11]日程信息!$A$11:$A$35,2,0)),"",1)</f>
        <v/>
      </c>
      <c r="CF122" s="12">
        <f>IF(ISNA(VLOOKUP(FC122,[12]创新创业宣讲!$E$17:$E$213,2,0)),"",1)</f>
        <v>1</v>
      </c>
      <c r="CG122" s="12" t="str">
        <f>IF(ISNA(VLOOKUP(FC122,[13]日程信息!$A$11:$A$55,2,0)),"",1)</f>
        <v/>
      </c>
      <c r="CH122" s="12" t="str">
        <f>IF(ISNA(VLOOKUP(FC122,[14]日程信息!$A$11:$A$44,2,0)),"",1)</f>
        <v/>
      </c>
      <c r="CI122" s="12" t="str">
        <f>IF(ISNA(VLOOKUP(FC122,[15]日程信息!$A$11:$A$45,2,0)),"",1)</f>
        <v/>
      </c>
      <c r="CJ122" s="12" t="str">
        <f>IF(ISNA(VLOOKUP(FC122,[16]日程信息!$A$11:$A$45,2,0)),"",1)</f>
        <v/>
      </c>
      <c r="CK122" s="12" t="str">
        <f>IF(ISNA(VLOOKUP(FC122,[17]日程信息!$A$11:$A$37,2,0)),"",1)</f>
        <v/>
      </c>
      <c r="CN122" s="33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>
        <v>1</v>
      </c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4"/>
      <c r="DY122" s="34">
        <v>1</v>
      </c>
      <c r="DZ122" s="34"/>
      <c r="EA122" s="34">
        <v>1</v>
      </c>
      <c r="EB122" s="34">
        <v>1</v>
      </c>
      <c r="EC122" s="34"/>
      <c r="ED122" s="34"/>
      <c r="EE122" s="34"/>
      <c r="EF122" s="34"/>
      <c r="EG122" s="34"/>
      <c r="EH122" s="34"/>
      <c r="EI122" s="34"/>
      <c r="EJ122" s="34"/>
      <c r="EK122" s="34">
        <v>1</v>
      </c>
      <c r="EL122" s="34">
        <v>1</v>
      </c>
      <c r="EM122" s="34"/>
      <c r="EN122" s="34">
        <v>1</v>
      </c>
      <c r="EO122" s="34"/>
      <c r="EP122" s="34">
        <v>1</v>
      </c>
      <c r="EQ122" s="34"/>
      <c r="ER122" s="34"/>
      <c r="ES122" s="34">
        <v>1</v>
      </c>
      <c r="ET122" s="34"/>
      <c r="EU122" s="34"/>
      <c r="EV122" s="34"/>
      <c r="EW122" s="34"/>
      <c r="EX122" s="34"/>
      <c r="EY122" s="34"/>
      <c r="EZ122" s="34">
        <v>2</v>
      </c>
      <c r="FA122" s="34">
        <v>4</v>
      </c>
      <c r="FB122" s="32">
        <f t="shared" si="3"/>
        <v>23</v>
      </c>
      <c r="FC122" s="41" t="s">
        <v>555</v>
      </c>
    </row>
    <row r="123" ht="15" spans="1:159">
      <c r="A123">
        <v>122</v>
      </c>
      <c r="B123" s="27" t="s">
        <v>558</v>
      </c>
      <c r="C123" s="27" t="s">
        <v>559</v>
      </c>
      <c r="D123" s="27" t="s">
        <v>557</v>
      </c>
      <c r="E123" s="28" t="s">
        <v>316</v>
      </c>
      <c r="F123" s="29">
        <v>1</v>
      </c>
      <c r="G123" s="29"/>
      <c r="H123" s="29"/>
      <c r="I123" s="29"/>
      <c r="J123" s="29"/>
      <c r="K123" s="29">
        <v>1</v>
      </c>
      <c r="L123" s="29">
        <v>1</v>
      </c>
      <c r="M123" s="30"/>
      <c r="N123" s="30"/>
      <c r="O123" s="29"/>
      <c r="P123" s="29"/>
      <c r="Q123" s="29">
        <v>1</v>
      </c>
      <c r="R123" s="29"/>
      <c r="S123" s="29"/>
      <c r="T123" s="29"/>
      <c r="U123" s="29">
        <v>1</v>
      </c>
      <c r="V123" s="29"/>
      <c r="W123" s="29"/>
      <c r="X123" s="38"/>
      <c r="Y123" s="2"/>
      <c r="Z123" s="2"/>
      <c r="AA123" s="2">
        <v>1</v>
      </c>
      <c r="AB123" s="2"/>
      <c r="AC123" s="2"/>
      <c r="AD123" s="2"/>
      <c r="AE123" s="2"/>
      <c r="AF123" s="2"/>
      <c r="AG123" s="2"/>
      <c r="AH123" s="2"/>
      <c r="AI123" s="2">
        <v>1</v>
      </c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32"/>
      <c r="BH123" s="32"/>
      <c r="BI123" s="32"/>
      <c r="BJ123" s="32"/>
      <c r="BK123" s="32"/>
      <c r="BL123" s="32"/>
      <c r="BM123" s="32">
        <v>1</v>
      </c>
      <c r="BN123" s="32"/>
      <c r="BO123" s="32"/>
      <c r="BP123" s="32">
        <v>1</v>
      </c>
      <c r="BQ123" s="32"/>
      <c r="BR123" s="32"/>
      <c r="BS123" s="32">
        <v>1</v>
      </c>
      <c r="BT123" s="32"/>
      <c r="BU123" s="32"/>
      <c r="BV123" s="32"/>
      <c r="BW123" s="32">
        <v>1</v>
      </c>
      <c r="BX123" s="32">
        <v>1</v>
      </c>
      <c r="BY123" s="32"/>
      <c r="BZ123" s="32"/>
      <c r="CA123" s="12">
        <f>IF(ISNA(VLOOKUP(FC123,[7]刘禹骏发起的直播!$F$16:$F$437,2,0)),"",1)</f>
        <v>1</v>
      </c>
      <c r="CB123" s="12">
        <f>IF(ISNA(VLOOKUP(FC123,[8]日程信息!$A$11:$A$298,2,0)),"",1)</f>
        <v>1</v>
      </c>
      <c r="CC123" s="12">
        <f>IF(ISNA(VLOOKUP(FC123,[9]视频会议通话详单!$A$7:$A$252,2,0)),"",1)</f>
        <v>1</v>
      </c>
      <c r="CD123" s="12">
        <f>IF(ISNA(VLOOKUP(FC123,[10]视频会议通话详单!$A$7:$A$115,2,0)),"",1)</f>
        <v>1</v>
      </c>
      <c r="CE123" s="12" t="str">
        <f>IF(ISNA(VLOOKUP(FC123,[11]日程信息!$A$11:$A$35,2,0)),"",1)</f>
        <v/>
      </c>
      <c r="CF123" s="12" t="str">
        <f>IF(ISNA(VLOOKUP(FC123,[12]创新创业宣讲!$E$17:$E$213,2,0)),"",1)</f>
        <v/>
      </c>
      <c r="CG123" s="12" t="str">
        <f>IF(ISNA(VLOOKUP(FC123,[13]日程信息!$A$11:$A$55,2,0)),"",1)</f>
        <v/>
      </c>
      <c r="CH123" s="12" t="str">
        <f>IF(ISNA(VLOOKUP(FC123,[14]日程信息!$A$11:$A$44,2,0)),"",1)</f>
        <v/>
      </c>
      <c r="CI123" s="12" t="str">
        <f>IF(ISNA(VLOOKUP(FC123,[15]日程信息!$A$11:$A$45,2,0)),"",1)</f>
        <v/>
      </c>
      <c r="CJ123" s="12" t="str">
        <f>IF(ISNA(VLOOKUP(FC123,[16]日程信息!$A$11:$A$45,2,0)),"",1)</f>
        <v/>
      </c>
      <c r="CK123" s="12" t="str">
        <f>IF(ISNA(VLOOKUP(FC123,[17]日程信息!$A$11:$A$37,2,0)),"",1)</f>
        <v/>
      </c>
      <c r="CN123" s="33"/>
      <c r="CO123" s="34">
        <f>VLOOKUP(FC123,[30]Sheet1!$A$1:$C$21,3,0)</f>
        <v>1</v>
      </c>
      <c r="CP123" s="34">
        <v>1</v>
      </c>
      <c r="CQ123" s="34"/>
      <c r="CR123" s="34"/>
      <c r="CS123" s="34"/>
      <c r="CT123" s="34"/>
      <c r="CU123" s="34"/>
      <c r="CV123" s="34"/>
      <c r="CW123" s="34"/>
      <c r="CX123" s="34">
        <v>1</v>
      </c>
      <c r="CY123" s="34">
        <v>1</v>
      </c>
      <c r="CZ123" s="34">
        <v>1</v>
      </c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4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>
        <v>1</v>
      </c>
      <c r="EO123" s="34"/>
      <c r="EP123" s="34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>
        <v>4</v>
      </c>
      <c r="FB123" s="32">
        <f t="shared" si="3"/>
        <v>26</v>
      </c>
      <c r="FC123" s="41" t="s">
        <v>558</v>
      </c>
    </row>
    <row r="124" ht="15" spans="1:159">
      <c r="A124">
        <v>123</v>
      </c>
      <c r="B124" s="27" t="s">
        <v>560</v>
      </c>
      <c r="C124" s="27" t="s">
        <v>561</v>
      </c>
      <c r="D124" s="27" t="s">
        <v>557</v>
      </c>
      <c r="E124" s="28" t="s">
        <v>313</v>
      </c>
      <c r="F124" s="29">
        <v>0</v>
      </c>
      <c r="G124" s="29"/>
      <c r="H124" s="29"/>
      <c r="I124" s="29"/>
      <c r="J124" s="29"/>
      <c r="K124" s="29"/>
      <c r="L124" s="29"/>
      <c r="M124" s="30"/>
      <c r="N124" s="30"/>
      <c r="O124" s="29"/>
      <c r="P124" s="29"/>
      <c r="Q124" s="29"/>
      <c r="R124" s="29"/>
      <c r="S124" s="29"/>
      <c r="T124" s="29"/>
      <c r="U124" s="29"/>
      <c r="V124" s="29"/>
      <c r="W124" s="29"/>
      <c r="X124" s="38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32"/>
      <c r="BH124" s="32"/>
      <c r="BI124" s="32"/>
      <c r="BJ124" s="32"/>
      <c r="BK124" s="32"/>
      <c r="BL124" s="32"/>
      <c r="BM124" s="32">
        <v>1</v>
      </c>
      <c r="BN124" s="32"/>
      <c r="BO124" s="32"/>
      <c r="BP124" s="32">
        <v>1</v>
      </c>
      <c r="BQ124" s="32">
        <v>1</v>
      </c>
      <c r="BR124" s="32"/>
      <c r="BS124" s="32"/>
      <c r="BT124" s="32"/>
      <c r="BU124" s="32"/>
      <c r="BV124" s="32"/>
      <c r="BW124" s="32"/>
      <c r="BX124" s="32"/>
      <c r="BY124" s="32"/>
      <c r="BZ124" s="32"/>
      <c r="CA124" s="12" t="str">
        <f>IF(ISNA(VLOOKUP(FC124,[7]刘禹骏发起的直播!$F$16:$F$437,2,0)),"",1)</f>
        <v/>
      </c>
      <c r="CB124" s="12" t="str">
        <f>IF(ISNA(VLOOKUP(FC124,[8]日程信息!$A$11:$A$298,2,0)),"",1)</f>
        <v/>
      </c>
      <c r="CC124" s="12" t="str">
        <f>IF(ISNA(VLOOKUP(FC124,[9]视频会议通话详单!$A$7:$A$252,2,0)),"",1)</f>
        <v/>
      </c>
      <c r="CD124" s="12" t="str">
        <f>IF(ISNA(VLOOKUP(FC124,[10]视频会议通话详单!$A$7:$A$115,2,0)),"",1)</f>
        <v/>
      </c>
      <c r="CE124" s="12" t="str">
        <f>IF(ISNA(VLOOKUP(FC124,[11]日程信息!$A$11:$A$35,2,0)),"",1)</f>
        <v/>
      </c>
      <c r="CF124" s="12" t="str">
        <f>IF(ISNA(VLOOKUP(FC124,[12]创新创业宣讲!$E$17:$E$213,2,0)),"",1)</f>
        <v/>
      </c>
      <c r="CG124" s="12" t="str">
        <f>IF(ISNA(VLOOKUP(FC124,[13]日程信息!$A$11:$A$55,2,0)),"",1)</f>
        <v/>
      </c>
      <c r="CH124" s="12" t="str">
        <f>IF(ISNA(VLOOKUP(FC124,[14]日程信息!$A$11:$A$44,2,0)),"",1)</f>
        <v/>
      </c>
      <c r="CI124" s="12" t="str">
        <f>IF(ISNA(VLOOKUP(FC124,[15]日程信息!$A$11:$A$45,2,0)),"",1)</f>
        <v/>
      </c>
      <c r="CJ124" s="12" t="str">
        <f>IF(ISNA(VLOOKUP(FC124,[16]日程信息!$A$11:$A$45,2,0)),"",1)</f>
        <v/>
      </c>
      <c r="CK124" s="12" t="str">
        <f>IF(ISNA(VLOOKUP(FC124,[17]日程信息!$A$11:$A$37,2,0)),"",1)</f>
        <v/>
      </c>
      <c r="CN124" s="33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4">
        <v>1</v>
      </c>
      <c r="DY124" s="34"/>
      <c r="DZ124" s="34">
        <v>1</v>
      </c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>
        <v>1</v>
      </c>
      <c r="EL124" s="34">
        <v>1</v>
      </c>
      <c r="EM124" s="34"/>
      <c r="EN124" s="34">
        <v>1</v>
      </c>
      <c r="EO124" s="34"/>
      <c r="EP124" s="34"/>
      <c r="EQ124" s="34"/>
      <c r="ER124" s="34"/>
      <c r="ES124" s="34"/>
      <c r="ET124" s="34"/>
      <c r="EU124" s="34"/>
      <c r="EV124" s="34"/>
      <c r="EW124" s="34"/>
      <c r="EX124" s="34"/>
      <c r="EY124" s="34"/>
      <c r="EZ124" s="34">
        <v>16</v>
      </c>
      <c r="FA124" s="34">
        <v>4</v>
      </c>
      <c r="FB124" s="32">
        <f t="shared" si="3"/>
        <v>28</v>
      </c>
      <c r="FC124" s="41" t="s">
        <v>560</v>
      </c>
    </row>
    <row r="125" ht="15" spans="1:159">
      <c r="A125">
        <v>124</v>
      </c>
      <c r="B125" s="27" t="s">
        <v>562</v>
      </c>
      <c r="C125" s="27" t="s">
        <v>563</v>
      </c>
      <c r="D125" s="27" t="s">
        <v>557</v>
      </c>
      <c r="E125" s="28" t="s">
        <v>316</v>
      </c>
      <c r="F125" s="29">
        <v>1</v>
      </c>
      <c r="G125" s="29"/>
      <c r="H125" s="29"/>
      <c r="I125" s="29"/>
      <c r="J125" s="29"/>
      <c r="K125" s="29">
        <v>1</v>
      </c>
      <c r="L125" s="29"/>
      <c r="M125" s="30"/>
      <c r="N125" s="30"/>
      <c r="O125" s="29"/>
      <c r="P125" s="29"/>
      <c r="Q125" s="29"/>
      <c r="R125" s="29">
        <v>1</v>
      </c>
      <c r="S125" s="29"/>
      <c r="T125" s="29"/>
      <c r="U125" s="29">
        <v>1</v>
      </c>
      <c r="V125" s="29"/>
      <c r="W125" s="29"/>
      <c r="X125" s="38">
        <v>1</v>
      </c>
      <c r="Y125" s="2"/>
      <c r="Z125" s="2"/>
      <c r="AA125" s="2">
        <v>1</v>
      </c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>
        <f>VLOOKUP(FC125,[23]日程信息!$A$37:$B$405,2,0)</f>
        <v>1</v>
      </c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>
        <v>1</v>
      </c>
      <c r="AY125" s="2"/>
      <c r="AZ125" s="2"/>
      <c r="BA125" s="2"/>
      <c r="BB125" s="2"/>
      <c r="BC125" s="2"/>
      <c r="BD125" s="2"/>
      <c r="BE125" s="2"/>
      <c r="BF125" s="2"/>
      <c r="BG125" s="32"/>
      <c r="BH125" s="32"/>
      <c r="BI125" s="32"/>
      <c r="BJ125" s="32"/>
      <c r="BK125" s="32"/>
      <c r="BL125" s="32"/>
      <c r="BM125" s="32"/>
      <c r="BN125" s="32"/>
      <c r="BO125" s="32">
        <v>1</v>
      </c>
      <c r="BP125" s="32">
        <v>1</v>
      </c>
      <c r="BQ125" s="32"/>
      <c r="BR125" s="32"/>
      <c r="BS125" s="32">
        <v>1</v>
      </c>
      <c r="BT125" s="32"/>
      <c r="BU125" s="32"/>
      <c r="BV125" s="32"/>
      <c r="BW125" s="32"/>
      <c r="BX125" s="32">
        <v>1</v>
      </c>
      <c r="BY125" s="32"/>
      <c r="BZ125" s="32"/>
      <c r="CA125" s="12" t="str">
        <f>IF(ISNA(VLOOKUP(FC125,[7]刘禹骏发起的直播!$F$16:$F$437,2,0)),"",1)</f>
        <v/>
      </c>
      <c r="CB125" s="12" t="str">
        <f>IF(ISNA(VLOOKUP(FC125,[8]日程信息!$A$11:$A$298,2,0)),"",1)</f>
        <v/>
      </c>
      <c r="CC125" s="12">
        <f>IF(ISNA(VLOOKUP(FC125,[9]视频会议通话详单!$A$7:$A$252,2,0)),"",1)</f>
        <v>1</v>
      </c>
      <c r="CD125" s="12" t="str">
        <f>IF(ISNA(VLOOKUP(FC125,[10]视频会议通话详单!$A$7:$A$115,2,0)),"",1)</f>
        <v/>
      </c>
      <c r="CE125" s="12" t="str">
        <f>IF(ISNA(VLOOKUP(FC125,[11]日程信息!$A$11:$A$35,2,0)),"",1)</f>
        <v/>
      </c>
      <c r="CF125" s="12" t="str">
        <f>IF(ISNA(VLOOKUP(FC125,[12]创新创业宣讲!$E$17:$E$213,2,0)),"",1)</f>
        <v/>
      </c>
      <c r="CG125" s="12" t="str">
        <f>IF(ISNA(VLOOKUP(FC125,[13]日程信息!$A$11:$A$55,2,0)),"",1)</f>
        <v/>
      </c>
      <c r="CH125" s="12" t="str">
        <f>IF(ISNA(VLOOKUP(FC125,[14]日程信息!$A$11:$A$44,2,0)),"",1)</f>
        <v/>
      </c>
      <c r="CI125" s="12" t="str">
        <f>IF(ISNA(VLOOKUP(FC125,[15]日程信息!$A$11:$A$45,2,0)),"",1)</f>
        <v/>
      </c>
      <c r="CJ125" s="12" t="str">
        <f>IF(ISNA(VLOOKUP(FC125,[16]日程信息!$A$11:$A$45,2,0)),"",1)</f>
        <v/>
      </c>
      <c r="CK125" s="12" t="str">
        <f>IF(ISNA(VLOOKUP(FC125,[17]日程信息!$A$11:$A$37,2,0)),"",1)</f>
        <v/>
      </c>
      <c r="CN125" s="33"/>
      <c r="CO125" s="34"/>
      <c r="CP125" s="34">
        <v>1</v>
      </c>
      <c r="CQ125" s="34"/>
      <c r="CR125" s="34"/>
      <c r="CS125" s="34"/>
      <c r="CT125" s="34"/>
      <c r="CU125" s="34"/>
      <c r="CV125" s="34"/>
      <c r="CW125" s="34">
        <v>1</v>
      </c>
      <c r="CX125" s="34">
        <v>2</v>
      </c>
      <c r="CY125" s="34">
        <v>1</v>
      </c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4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>
        <v>1</v>
      </c>
      <c r="EO125" s="34"/>
      <c r="EP125" s="34"/>
      <c r="EQ125" s="34"/>
      <c r="ER125" s="34"/>
      <c r="ES125" s="34"/>
      <c r="ET125" s="34"/>
      <c r="EU125" s="34"/>
      <c r="EV125" s="34"/>
      <c r="EW125" s="34"/>
      <c r="EX125" s="34"/>
      <c r="EY125" s="34"/>
      <c r="EZ125" s="34"/>
      <c r="FA125" s="34">
        <v>4</v>
      </c>
      <c r="FB125" s="32">
        <f t="shared" si="3"/>
        <v>23</v>
      </c>
      <c r="FC125" s="41" t="s">
        <v>562</v>
      </c>
    </row>
    <row r="126" ht="15" spans="1:159">
      <c r="A126">
        <v>125</v>
      </c>
      <c r="B126" s="27" t="s">
        <v>564</v>
      </c>
      <c r="C126" s="27" t="s">
        <v>565</v>
      </c>
      <c r="D126" s="27" t="s">
        <v>557</v>
      </c>
      <c r="E126" s="28" t="s">
        <v>313</v>
      </c>
      <c r="F126" s="29">
        <v>0</v>
      </c>
      <c r="G126" s="29"/>
      <c r="H126" s="29"/>
      <c r="I126" s="29">
        <v>1</v>
      </c>
      <c r="J126" s="29"/>
      <c r="K126" s="29"/>
      <c r="L126" s="29">
        <v>1</v>
      </c>
      <c r="M126" s="30"/>
      <c r="N126" s="30"/>
      <c r="O126" s="29"/>
      <c r="P126" s="29"/>
      <c r="Q126" s="29"/>
      <c r="R126" s="29"/>
      <c r="S126" s="29"/>
      <c r="T126" s="29"/>
      <c r="U126" s="29"/>
      <c r="V126" s="29"/>
      <c r="W126" s="29"/>
      <c r="X126" s="38">
        <v>1</v>
      </c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>
        <f>VLOOKUP(FC126,[5]Sheet1!$A$3:$B$40,2,0)</f>
        <v>1</v>
      </c>
      <c r="AK126" s="2"/>
      <c r="AL126" s="2"/>
      <c r="AM126" s="2">
        <f>VLOOKUP(FC126,[23]日程信息!$A$37:$B$405,2,0)</f>
        <v>1</v>
      </c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>
        <f>VLOOKUP(FC126,[18]参会明细!$A:$B,2,0)</f>
        <v>1</v>
      </c>
      <c r="AZ126" s="2"/>
      <c r="BA126" s="2"/>
      <c r="BB126" s="2"/>
      <c r="BC126" s="2"/>
      <c r="BD126" s="2"/>
      <c r="BE126" s="2"/>
      <c r="BF126" s="2"/>
      <c r="BG126" s="32"/>
      <c r="BH126" s="32"/>
      <c r="BI126" s="32"/>
      <c r="BJ126" s="32"/>
      <c r="BK126" s="32"/>
      <c r="BL126" s="32"/>
      <c r="BM126" s="32">
        <v>1</v>
      </c>
      <c r="BN126" s="32"/>
      <c r="BO126" s="32"/>
      <c r="BP126" s="32">
        <v>1</v>
      </c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12" t="str">
        <f>IF(ISNA(VLOOKUP(FC126,[7]刘禹骏发起的直播!$F$16:$F$437,2,0)),"",1)</f>
        <v/>
      </c>
      <c r="CB126" s="12" t="str">
        <f>IF(ISNA(VLOOKUP(FC126,[8]日程信息!$A$11:$A$298,2,0)),"",1)</f>
        <v/>
      </c>
      <c r="CC126" s="12" t="str">
        <f>IF(ISNA(VLOOKUP(FC126,[9]视频会议通话详单!$A$7:$A$252,2,0)),"",1)</f>
        <v/>
      </c>
      <c r="CD126" s="12" t="str">
        <f>IF(ISNA(VLOOKUP(FC126,[10]视频会议通话详单!$A$7:$A$115,2,0)),"",1)</f>
        <v/>
      </c>
      <c r="CE126" s="12" t="str">
        <f>IF(ISNA(VLOOKUP(FC126,[11]日程信息!$A$11:$A$35,2,0)),"",1)</f>
        <v/>
      </c>
      <c r="CF126" s="12">
        <f>IF(ISNA(VLOOKUP(FC126,[12]创新创业宣讲!$E$17:$E$213,2,0)),"",1)</f>
        <v>1</v>
      </c>
      <c r="CG126" s="12" t="str">
        <f>IF(ISNA(VLOOKUP(FC126,[13]日程信息!$A$11:$A$55,2,0)),"",1)</f>
        <v/>
      </c>
      <c r="CH126" s="12" t="str">
        <f>IF(ISNA(VLOOKUP(FC126,[14]日程信息!$A$11:$A$44,2,0)),"",1)</f>
        <v/>
      </c>
      <c r="CI126" s="12" t="str">
        <f>IF(ISNA(VLOOKUP(FC126,[15]日程信息!$A$11:$A$45,2,0)),"",1)</f>
        <v/>
      </c>
      <c r="CJ126" s="12" t="str">
        <f>IF(ISNA(VLOOKUP(FC126,[16]日程信息!$A$11:$A$45,2,0)),"",1)</f>
        <v/>
      </c>
      <c r="CK126" s="12" t="str">
        <f>IF(ISNA(VLOOKUP(FC126,[17]日程信息!$A$11:$A$37,2,0)),"",1)</f>
        <v/>
      </c>
      <c r="CN126" s="33"/>
      <c r="CO126" s="34"/>
      <c r="CP126" s="34">
        <v>1</v>
      </c>
      <c r="CQ126" s="34"/>
      <c r="CR126" s="34"/>
      <c r="CS126" s="34"/>
      <c r="CT126" s="34"/>
      <c r="CU126" s="34"/>
      <c r="CV126" s="34"/>
      <c r="CW126" s="34">
        <v>1</v>
      </c>
      <c r="CX126" s="34"/>
      <c r="CY126" s="34"/>
      <c r="CZ126" s="34"/>
      <c r="DA126" s="34"/>
      <c r="DB126" s="34"/>
      <c r="DC126" s="34">
        <v>1</v>
      </c>
      <c r="DD126" s="34"/>
      <c r="DE126" s="34"/>
      <c r="DF126" s="34"/>
      <c r="DG126" s="34"/>
      <c r="DH126" s="34"/>
      <c r="DI126" s="34"/>
      <c r="DJ126" s="34">
        <v>1</v>
      </c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4">
        <v>1</v>
      </c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>
        <v>1</v>
      </c>
      <c r="EL126" s="34">
        <v>1</v>
      </c>
      <c r="EM126" s="34"/>
      <c r="EN126" s="34">
        <v>1</v>
      </c>
      <c r="EO126" s="34"/>
      <c r="EP126" s="34">
        <v>1</v>
      </c>
      <c r="EQ126" s="34"/>
      <c r="ER126" s="34"/>
      <c r="ES126" s="34"/>
      <c r="ET126" s="34"/>
      <c r="EU126" s="34"/>
      <c r="EV126" s="34"/>
      <c r="EW126" s="34"/>
      <c r="EX126" s="34"/>
      <c r="EY126" s="34"/>
      <c r="EZ126" s="34">
        <v>6</v>
      </c>
      <c r="FA126" s="34">
        <v>4</v>
      </c>
      <c r="FB126" s="32">
        <f t="shared" si="3"/>
        <v>28</v>
      </c>
      <c r="FC126" s="41" t="s">
        <v>564</v>
      </c>
    </row>
    <row r="127" ht="15" spans="1:159">
      <c r="A127">
        <v>126</v>
      </c>
      <c r="B127" s="27" t="s">
        <v>566</v>
      </c>
      <c r="C127" s="27" t="s">
        <v>567</v>
      </c>
      <c r="D127" s="27" t="s">
        <v>557</v>
      </c>
      <c r="E127" s="28" t="s">
        <v>316</v>
      </c>
      <c r="F127" s="29">
        <v>1</v>
      </c>
      <c r="G127" s="29"/>
      <c r="H127" s="29"/>
      <c r="I127" s="29"/>
      <c r="J127" s="29"/>
      <c r="K127" s="29"/>
      <c r="L127" s="29"/>
      <c r="M127" s="30"/>
      <c r="N127" s="30"/>
      <c r="O127" s="29"/>
      <c r="P127" s="29"/>
      <c r="Q127" s="29"/>
      <c r="R127" s="29"/>
      <c r="S127" s="29"/>
      <c r="T127" s="29"/>
      <c r="U127" s="29">
        <v>1</v>
      </c>
      <c r="V127" s="29"/>
      <c r="W127" s="29"/>
      <c r="X127" s="38"/>
      <c r="Y127" s="2"/>
      <c r="Z127" s="2"/>
      <c r="AA127" s="2">
        <v>1</v>
      </c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>
        <f>VLOOKUP(FC127,[23]日程信息!$A$37:$B$405,2,0)</f>
        <v>1</v>
      </c>
      <c r="AN127" s="2">
        <v>1</v>
      </c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12">
        <f>IF(ISNA(VLOOKUP(FC127,[7]刘禹骏发起的直播!$F$16:$F$437,2,0)),"",1)</f>
        <v>1</v>
      </c>
      <c r="CB127" s="12" t="str">
        <f>IF(ISNA(VLOOKUP(FC127,[8]日程信息!$A$11:$A$298,2,0)),"",1)</f>
        <v/>
      </c>
      <c r="CC127" s="12">
        <f>IF(ISNA(VLOOKUP(FC127,[9]视频会议通话详单!$A$7:$A$252,2,0)),"",1)</f>
        <v>1</v>
      </c>
      <c r="CD127" s="12" t="str">
        <f>IF(ISNA(VLOOKUP(FC127,[10]视频会议通话详单!$A$7:$A$115,2,0)),"",1)</f>
        <v/>
      </c>
      <c r="CE127" s="12" t="str">
        <f>IF(ISNA(VLOOKUP(FC127,[11]日程信息!$A$11:$A$35,2,0)),"",1)</f>
        <v/>
      </c>
      <c r="CF127" s="12">
        <f>IF(ISNA(VLOOKUP(FC127,[12]创新创业宣讲!$E$17:$E$213,2,0)),"",1)</f>
        <v>1</v>
      </c>
      <c r="CG127" s="12" t="str">
        <f>IF(ISNA(VLOOKUP(FC127,[13]日程信息!$A$11:$A$55,2,0)),"",1)</f>
        <v/>
      </c>
      <c r="CH127" s="12" t="str">
        <f>IF(ISNA(VLOOKUP(FC127,[14]日程信息!$A$11:$A$44,2,0)),"",1)</f>
        <v/>
      </c>
      <c r="CI127" s="12" t="str">
        <f>IF(ISNA(VLOOKUP(FC127,[15]日程信息!$A$11:$A$45,2,0)),"",1)</f>
        <v/>
      </c>
      <c r="CJ127" s="12" t="str">
        <f>IF(ISNA(VLOOKUP(FC127,[16]日程信息!$A$11:$A$45,2,0)),"",1)</f>
        <v/>
      </c>
      <c r="CK127" s="12" t="str">
        <f>IF(ISNA(VLOOKUP(FC127,[17]日程信息!$A$11:$A$37,2,0)),"",1)</f>
        <v/>
      </c>
      <c r="CN127" s="33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>
        <v>1</v>
      </c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>
        <v>1</v>
      </c>
      <c r="DK127" s="34"/>
      <c r="DL127" s="34"/>
      <c r="DM127" s="34"/>
      <c r="DN127" s="34"/>
      <c r="DO127" s="34"/>
      <c r="DP127" s="34"/>
      <c r="DQ127" s="34"/>
      <c r="DR127" s="34">
        <v>1</v>
      </c>
      <c r="DS127" s="34">
        <v>1</v>
      </c>
      <c r="DT127" s="34"/>
      <c r="DU127" s="34"/>
      <c r="DV127" s="34"/>
      <c r="DW127" s="34"/>
      <c r="DX127" s="34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>
        <v>1</v>
      </c>
      <c r="EL127" s="34">
        <v>1</v>
      </c>
      <c r="EM127" s="34"/>
      <c r="EN127" s="34"/>
      <c r="EO127" s="34"/>
      <c r="EP127" s="34">
        <v>1</v>
      </c>
      <c r="EQ127" s="34">
        <v>1</v>
      </c>
      <c r="ER127" s="34"/>
      <c r="ES127" s="34"/>
      <c r="ET127" s="34"/>
      <c r="EU127" s="34"/>
      <c r="EV127" s="34"/>
      <c r="EW127" s="34"/>
      <c r="EX127" s="34"/>
      <c r="EY127" s="34"/>
      <c r="EZ127" s="34">
        <v>8</v>
      </c>
      <c r="FA127" s="34">
        <v>4</v>
      </c>
      <c r="FB127" s="32">
        <f t="shared" si="3"/>
        <v>28</v>
      </c>
      <c r="FC127" s="41" t="s">
        <v>566</v>
      </c>
    </row>
    <row r="128" ht="15" spans="1:159">
      <c r="A128">
        <v>127</v>
      </c>
      <c r="B128" s="27" t="s">
        <v>568</v>
      </c>
      <c r="C128" s="27" t="s">
        <v>569</v>
      </c>
      <c r="D128" s="27" t="s">
        <v>557</v>
      </c>
      <c r="E128" s="28" t="s">
        <v>313</v>
      </c>
      <c r="F128" s="29">
        <v>0</v>
      </c>
      <c r="G128" s="29"/>
      <c r="H128" s="29"/>
      <c r="I128" s="29"/>
      <c r="J128" s="29"/>
      <c r="K128" s="29">
        <v>1</v>
      </c>
      <c r="L128" s="29"/>
      <c r="M128" s="30"/>
      <c r="N128" s="30"/>
      <c r="O128" s="29"/>
      <c r="P128" s="29"/>
      <c r="Q128" s="29">
        <v>1</v>
      </c>
      <c r="R128" s="29"/>
      <c r="S128" s="29"/>
      <c r="T128" s="29"/>
      <c r="U128" s="29">
        <v>1</v>
      </c>
      <c r="V128" s="29"/>
      <c r="W128" s="29"/>
      <c r="X128" s="38">
        <v>1</v>
      </c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>
        <f>VLOOKUP(FC128,[18]参会明细!$A:$B,2,0)</f>
        <v>1</v>
      </c>
      <c r="AZ128" s="2"/>
      <c r="BA128" s="2"/>
      <c r="BB128" s="2"/>
      <c r="BC128" s="2"/>
      <c r="BD128" s="2"/>
      <c r="BE128" s="2"/>
      <c r="BF128" s="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>
        <v>1</v>
      </c>
      <c r="BQ128" s="32">
        <v>1</v>
      </c>
      <c r="BR128" s="32">
        <v>1</v>
      </c>
      <c r="BS128" s="32">
        <v>1</v>
      </c>
      <c r="BT128" s="32"/>
      <c r="BU128" s="32"/>
      <c r="BV128" s="32"/>
      <c r="BW128" s="32">
        <v>1</v>
      </c>
      <c r="BX128" s="32"/>
      <c r="BY128" s="32"/>
      <c r="BZ128" s="32"/>
      <c r="CA128" s="12">
        <f>IF(ISNA(VLOOKUP(FC128,[7]刘禹骏发起的直播!$F$16:$F$437,2,0)),"",1)</f>
        <v>1</v>
      </c>
      <c r="CB128" s="12">
        <f>IF(ISNA(VLOOKUP(FC128,[8]日程信息!$A$11:$A$298,2,0)),"",1)</f>
        <v>1</v>
      </c>
      <c r="CC128" s="12" t="str">
        <f>IF(ISNA(VLOOKUP(FC128,[9]视频会议通话详单!$A$7:$A$252,2,0)),"",1)</f>
        <v/>
      </c>
      <c r="CD128" s="12" t="str">
        <f>IF(ISNA(VLOOKUP(FC128,[10]视频会议通话详单!$A$7:$A$115,2,0)),"",1)</f>
        <v/>
      </c>
      <c r="CE128" s="12" t="str">
        <f>IF(ISNA(VLOOKUP(FC128,[11]日程信息!$A$11:$A$35,2,0)),"",1)</f>
        <v/>
      </c>
      <c r="CF128" s="12">
        <f>IF(ISNA(VLOOKUP(FC128,[12]创新创业宣讲!$E$17:$E$213,2,0)),"",1)</f>
        <v>1</v>
      </c>
      <c r="CG128" s="12" t="str">
        <f>IF(ISNA(VLOOKUP(FC128,[13]日程信息!$A$11:$A$55,2,0)),"",1)</f>
        <v/>
      </c>
      <c r="CH128" s="12" t="str">
        <f>IF(ISNA(VLOOKUP(FC128,[14]日程信息!$A$11:$A$44,2,0)),"",1)</f>
        <v/>
      </c>
      <c r="CI128" s="12">
        <f>IF(ISNA(VLOOKUP(FC128,[15]日程信息!$A$11:$A$45,2,0)),"",1)</f>
        <v>1</v>
      </c>
      <c r="CJ128" s="12">
        <f>IF(ISNA(VLOOKUP(FC128,[16]日程信息!$A$11:$A$45,2,0)),"",1)</f>
        <v>1</v>
      </c>
      <c r="CK128" s="12" t="str">
        <f>IF(ISNA(VLOOKUP(FC128,[17]日程信息!$A$11:$A$37,2,0)),"",1)</f>
        <v/>
      </c>
      <c r="CN128" s="33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>
        <v>1</v>
      </c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4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>
        <v>1</v>
      </c>
      <c r="EL128" s="34">
        <v>1</v>
      </c>
      <c r="EM128" s="34"/>
      <c r="EN128" s="34"/>
      <c r="EO128" s="34"/>
      <c r="EP128" s="34"/>
      <c r="EQ128" s="34"/>
      <c r="ER128" s="34"/>
      <c r="ES128" s="34"/>
      <c r="ET128" s="34"/>
      <c r="EU128" s="34"/>
      <c r="EV128" s="34"/>
      <c r="EW128" s="34"/>
      <c r="EX128" s="34"/>
      <c r="EY128" s="34"/>
      <c r="EZ128" s="34">
        <v>2</v>
      </c>
      <c r="FA128" s="34">
        <v>4</v>
      </c>
      <c r="FB128" s="32">
        <f t="shared" si="3"/>
        <v>24</v>
      </c>
      <c r="FC128" s="41" t="s">
        <v>568</v>
      </c>
    </row>
    <row r="129" ht="15" spans="1:159">
      <c r="A129">
        <v>128</v>
      </c>
      <c r="B129" s="27" t="s">
        <v>570</v>
      </c>
      <c r="C129" s="27" t="s">
        <v>571</v>
      </c>
      <c r="D129" s="27" t="s">
        <v>557</v>
      </c>
      <c r="E129" s="28" t="s">
        <v>316</v>
      </c>
      <c r="F129" s="29">
        <v>1</v>
      </c>
      <c r="G129" s="29"/>
      <c r="H129" s="29"/>
      <c r="I129" s="29"/>
      <c r="J129" s="29"/>
      <c r="K129" s="29">
        <v>1</v>
      </c>
      <c r="L129" s="29"/>
      <c r="M129" s="30"/>
      <c r="N129" s="30"/>
      <c r="O129" s="29"/>
      <c r="P129" s="29">
        <v>1</v>
      </c>
      <c r="Q129" s="29"/>
      <c r="R129" s="29">
        <v>1</v>
      </c>
      <c r="S129" s="29"/>
      <c r="T129" s="29"/>
      <c r="U129" s="29">
        <v>1</v>
      </c>
      <c r="V129" s="29"/>
      <c r="W129" s="29">
        <v>1</v>
      </c>
      <c r="X129" s="38">
        <v>1</v>
      </c>
      <c r="Y129" s="2"/>
      <c r="Z129" s="2"/>
      <c r="AA129" s="2">
        <v>1</v>
      </c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>
        <f>VLOOKUP(FC129,[23]日程信息!$A$37:$B$405,2,0)</f>
        <v>1</v>
      </c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>
        <v>1</v>
      </c>
      <c r="AY129" s="2"/>
      <c r="AZ129" s="2"/>
      <c r="BA129" s="2"/>
      <c r="BB129" s="2"/>
      <c r="BC129" s="2"/>
      <c r="BD129" s="2"/>
      <c r="BE129" s="2"/>
      <c r="BF129" s="2"/>
      <c r="BG129" s="32"/>
      <c r="BH129" s="32"/>
      <c r="BI129" s="32"/>
      <c r="BJ129" s="32"/>
      <c r="BK129" s="32"/>
      <c r="BL129" s="32"/>
      <c r="BM129" s="32"/>
      <c r="BN129" s="32"/>
      <c r="BO129" s="32">
        <v>1</v>
      </c>
      <c r="BP129" s="32">
        <v>1</v>
      </c>
      <c r="BQ129" s="32">
        <v>1</v>
      </c>
      <c r="BR129" s="32"/>
      <c r="BS129" s="32">
        <v>1</v>
      </c>
      <c r="BT129" s="32"/>
      <c r="BU129" s="32"/>
      <c r="BV129" s="32"/>
      <c r="BW129" s="32">
        <v>1</v>
      </c>
      <c r="BX129" s="32">
        <v>1</v>
      </c>
      <c r="BY129" s="32"/>
      <c r="BZ129" s="32"/>
      <c r="CA129" s="12">
        <f>IF(ISNA(VLOOKUP(FC129,[7]刘禹骏发起的直播!$F$16:$F$437,2,0)),"",1)</f>
        <v>1</v>
      </c>
      <c r="CB129" s="12">
        <f>IF(ISNA(VLOOKUP(FC129,[8]日程信息!$A$11:$A$298,2,0)),"",1)</f>
        <v>1</v>
      </c>
      <c r="CC129" s="12">
        <f>IF(ISNA(VLOOKUP(FC129,[9]视频会议通话详单!$A$7:$A$252,2,0)),"",1)</f>
        <v>1</v>
      </c>
      <c r="CD129" s="12" t="str">
        <f>IF(ISNA(VLOOKUP(FC129,[10]视频会议通话详单!$A$7:$A$115,2,0)),"",1)</f>
        <v/>
      </c>
      <c r="CE129" s="12" t="str">
        <f>IF(ISNA(VLOOKUP(FC129,[11]日程信息!$A$11:$A$35,2,0)),"",1)</f>
        <v/>
      </c>
      <c r="CF129" s="12" t="str">
        <f>IF(ISNA(VLOOKUP(FC129,[12]创新创业宣讲!$E$17:$E$213,2,0)),"",1)</f>
        <v/>
      </c>
      <c r="CG129" s="12" t="str">
        <f>IF(ISNA(VLOOKUP(FC129,[13]日程信息!$A$11:$A$55,2,0)),"",1)</f>
        <v/>
      </c>
      <c r="CH129" s="12" t="str">
        <f>IF(ISNA(VLOOKUP(FC129,[14]日程信息!$A$11:$A$44,2,0)),"",1)</f>
        <v/>
      </c>
      <c r="CI129" s="12" t="str">
        <f>IF(ISNA(VLOOKUP(FC129,[15]日程信息!$A$11:$A$45,2,0)),"",1)</f>
        <v/>
      </c>
      <c r="CJ129" s="12" t="str">
        <f>IF(ISNA(VLOOKUP(FC129,[16]日程信息!$A$11:$A$45,2,0)),"",1)</f>
        <v/>
      </c>
      <c r="CK129" s="12" t="str">
        <f>IF(ISNA(VLOOKUP(FC129,[17]日程信息!$A$11:$A$37,2,0)),"",1)</f>
        <v/>
      </c>
      <c r="CN129" s="33"/>
      <c r="CO129" s="34"/>
      <c r="CP129" s="34">
        <v>1</v>
      </c>
      <c r="CQ129" s="34"/>
      <c r="CR129" s="34"/>
      <c r="CS129" s="34"/>
      <c r="CT129" s="34"/>
      <c r="CU129" s="34"/>
      <c r="CV129" s="34"/>
      <c r="CW129" s="34"/>
      <c r="CX129" s="34"/>
      <c r="CY129" s="34">
        <v>1</v>
      </c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>
        <v>1</v>
      </c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>
        <v>4</v>
      </c>
      <c r="FB129" s="32">
        <f t="shared" si="3"/>
        <v>26</v>
      </c>
      <c r="FC129" s="41" t="s">
        <v>570</v>
      </c>
    </row>
    <row r="130" ht="15" spans="1:159">
      <c r="A130">
        <v>129</v>
      </c>
      <c r="B130" s="27" t="s">
        <v>572</v>
      </c>
      <c r="C130" s="27" t="s">
        <v>573</v>
      </c>
      <c r="D130" s="27" t="s">
        <v>557</v>
      </c>
      <c r="E130" s="28" t="s">
        <v>313</v>
      </c>
      <c r="F130" s="29">
        <v>1</v>
      </c>
      <c r="G130" s="29"/>
      <c r="H130" s="29"/>
      <c r="I130" s="29"/>
      <c r="J130" s="29"/>
      <c r="K130" s="29"/>
      <c r="L130" s="29"/>
      <c r="M130" s="30"/>
      <c r="N130" s="30"/>
      <c r="O130" s="29"/>
      <c r="P130" s="29">
        <v>1</v>
      </c>
      <c r="Q130" s="29"/>
      <c r="R130" s="29"/>
      <c r="S130" s="29"/>
      <c r="T130" s="29"/>
      <c r="U130" s="29"/>
      <c r="V130" s="29"/>
      <c r="W130" s="29"/>
      <c r="X130" s="38"/>
      <c r="Y130" s="2"/>
      <c r="Z130" s="2"/>
      <c r="AA130" s="2">
        <v>1</v>
      </c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>
        <v>1</v>
      </c>
      <c r="AY130" s="2"/>
      <c r="AZ130" s="2"/>
      <c r="BA130" s="2"/>
      <c r="BB130" s="2"/>
      <c r="BC130" s="2"/>
      <c r="BD130" s="2"/>
      <c r="BE130" s="2"/>
      <c r="BF130" s="2"/>
      <c r="BG130" s="32"/>
      <c r="BH130" s="32"/>
      <c r="BI130" s="32"/>
      <c r="BJ130" s="32"/>
      <c r="BK130" s="32"/>
      <c r="BL130" s="32"/>
      <c r="BM130" s="32"/>
      <c r="BN130" s="32"/>
      <c r="BO130" s="32">
        <v>1</v>
      </c>
      <c r="BP130" s="32"/>
      <c r="BQ130" s="32"/>
      <c r="BR130" s="32"/>
      <c r="BS130" s="32"/>
      <c r="BT130" s="32"/>
      <c r="BU130" s="32"/>
      <c r="BV130" s="32"/>
      <c r="BW130" s="32"/>
      <c r="BX130" s="32">
        <v>1</v>
      </c>
      <c r="BY130" s="32"/>
      <c r="BZ130" s="32"/>
      <c r="CA130" s="12" t="str">
        <f>IF(ISNA(VLOOKUP(FC130,[7]刘禹骏发起的直播!$F$16:$F$437,2,0)),"",1)</f>
        <v/>
      </c>
      <c r="CB130" s="12" t="str">
        <f>IF(ISNA(VLOOKUP(FC130,[8]日程信息!$A$11:$A$298,2,0)),"",1)</f>
        <v/>
      </c>
      <c r="CC130" s="12">
        <f>IF(ISNA(VLOOKUP(FC130,[9]视频会议通话详单!$A$7:$A$252,2,0)),"",1)</f>
        <v>1</v>
      </c>
      <c r="CD130" s="12" t="str">
        <f>IF(ISNA(VLOOKUP(FC130,[10]视频会议通话详单!$A$7:$A$115,2,0)),"",1)</f>
        <v/>
      </c>
      <c r="CE130" s="12" t="str">
        <f>IF(ISNA(VLOOKUP(FC130,[11]日程信息!$A$11:$A$35,2,0)),"",1)</f>
        <v/>
      </c>
      <c r="CF130" s="12">
        <f>IF(ISNA(VLOOKUP(FC130,[12]创新创业宣讲!$E$17:$E$213,2,0)),"",1)</f>
        <v>1</v>
      </c>
      <c r="CG130" s="12" t="str">
        <f>IF(ISNA(VLOOKUP(FC130,[13]日程信息!$A$11:$A$55,2,0)),"",1)</f>
        <v/>
      </c>
      <c r="CH130" s="12" t="str">
        <f>IF(ISNA(VLOOKUP(FC130,[14]日程信息!$A$11:$A$44,2,0)),"",1)</f>
        <v/>
      </c>
      <c r="CI130" s="12" t="str">
        <f>IF(ISNA(VLOOKUP(FC130,[15]日程信息!$A$11:$A$45,2,0)),"",1)</f>
        <v/>
      </c>
      <c r="CJ130" s="12" t="str">
        <f>IF(ISNA(VLOOKUP(FC130,[16]日程信息!$A$11:$A$45,2,0)),"",1)</f>
        <v/>
      </c>
      <c r="CK130" s="12" t="str">
        <f>IF(ISNA(VLOOKUP(FC130,[17]日程信息!$A$11:$A$37,2,0)),"",1)</f>
        <v/>
      </c>
      <c r="CL130">
        <f>VLOOKUP(FC130,[26]Sheet1!$B$10:$D$12,3,0)</f>
        <v>1</v>
      </c>
      <c r="CN130" s="33"/>
      <c r="CO130" s="34"/>
      <c r="CP130" s="34"/>
      <c r="CQ130" s="34"/>
      <c r="CR130" s="34"/>
      <c r="CS130" s="34"/>
      <c r="CT130" s="34">
        <v>1</v>
      </c>
      <c r="CU130" s="34"/>
      <c r="CV130" s="34"/>
      <c r="CW130" s="34"/>
      <c r="CX130" s="34"/>
      <c r="CY130" s="34">
        <v>1</v>
      </c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>
        <v>1</v>
      </c>
      <c r="DK130" s="34"/>
      <c r="DL130" s="34"/>
      <c r="DM130" s="34"/>
      <c r="DN130" s="34"/>
      <c r="DO130" s="34"/>
      <c r="DP130" s="34"/>
      <c r="DQ130" s="34"/>
      <c r="DR130" s="34">
        <v>1</v>
      </c>
      <c r="DS130" s="34">
        <v>1</v>
      </c>
      <c r="DT130" s="34"/>
      <c r="DU130" s="34"/>
      <c r="DV130" s="34">
        <v>1</v>
      </c>
      <c r="DW130" s="34"/>
      <c r="DX130" s="34">
        <v>1</v>
      </c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>
        <v>4</v>
      </c>
      <c r="FB130" s="32">
        <f t="shared" si="3"/>
        <v>20</v>
      </c>
      <c r="FC130" s="41" t="s">
        <v>572</v>
      </c>
    </row>
    <row r="131" ht="15" spans="1:159">
      <c r="A131">
        <v>130</v>
      </c>
      <c r="B131" s="27" t="s">
        <v>574</v>
      </c>
      <c r="C131" s="27" t="s">
        <v>575</v>
      </c>
      <c r="D131" s="27" t="s">
        <v>557</v>
      </c>
      <c r="E131" s="28" t="s">
        <v>316</v>
      </c>
      <c r="F131" s="29">
        <v>0</v>
      </c>
      <c r="G131" s="29"/>
      <c r="H131" s="29"/>
      <c r="I131" s="29"/>
      <c r="J131" s="29"/>
      <c r="K131" s="29"/>
      <c r="L131" s="29"/>
      <c r="M131" s="30"/>
      <c r="N131" s="30"/>
      <c r="O131" s="29"/>
      <c r="P131" s="29"/>
      <c r="Q131" s="29"/>
      <c r="R131" s="29">
        <v>1</v>
      </c>
      <c r="S131" s="29"/>
      <c r="T131" s="29"/>
      <c r="U131" s="29"/>
      <c r="V131" s="29"/>
      <c r="W131" s="29"/>
      <c r="X131" s="38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>
        <v>1</v>
      </c>
      <c r="AY131" s="2"/>
      <c r="AZ131" s="2"/>
      <c r="BA131" s="2"/>
      <c r="BB131" s="2"/>
      <c r="BC131" s="2"/>
      <c r="BD131" s="2"/>
      <c r="BE131" s="2"/>
      <c r="BF131" s="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>
        <v>1</v>
      </c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12" t="str">
        <f>IF(ISNA(VLOOKUP(FC131,[7]刘禹骏发起的直播!$F$16:$F$437,2,0)),"",1)</f>
        <v/>
      </c>
      <c r="CB131" s="12" t="str">
        <f>IF(ISNA(VLOOKUP(FC131,[8]日程信息!$A$11:$A$298,2,0)),"",1)</f>
        <v/>
      </c>
      <c r="CC131" s="12" t="str">
        <f>IF(ISNA(VLOOKUP(FC131,[9]视频会议通话详单!$A$7:$A$252,2,0)),"",1)</f>
        <v/>
      </c>
      <c r="CD131" s="12" t="str">
        <f>IF(ISNA(VLOOKUP(FC131,[10]视频会议通话详单!$A$7:$A$115,2,0)),"",1)</f>
        <v/>
      </c>
      <c r="CE131" s="12" t="str">
        <f>IF(ISNA(VLOOKUP(FC131,[11]日程信息!$A$11:$A$35,2,0)),"",1)</f>
        <v/>
      </c>
      <c r="CF131" s="12">
        <f>IF(ISNA(VLOOKUP(FC131,[12]创新创业宣讲!$E$17:$E$213,2,0)),"",1)</f>
        <v>1</v>
      </c>
      <c r="CG131" s="12" t="str">
        <f>IF(ISNA(VLOOKUP(FC131,[13]日程信息!$A$11:$A$55,2,0)),"",1)</f>
        <v/>
      </c>
      <c r="CH131" s="12" t="str">
        <f>IF(ISNA(VLOOKUP(FC131,[14]日程信息!$A$11:$A$44,2,0)),"",1)</f>
        <v/>
      </c>
      <c r="CI131" s="12" t="str">
        <f>IF(ISNA(VLOOKUP(FC131,[15]日程信息!$A$11:$A$45,2,0)),"",1)</f>
        <v/>
      </c>
      <c r="CJ131" s="12" t="str">
        <f>IF(ISNA(VLOOKUP(FC131,[16]日程信息!$A$11:$A$45,2,0)),"",1)</f>
        <v/>
      </c>
      <c r="CK131" s="12" t="str">
        <f>IF(ISNA(VLOOKUP(FC131,[17]日程信息!$A$11:$A$37,2,0)),"",1)</f>
        <v/>
      </c>
      <c r="CN131" s="33"/>
      <c r="CO131" s="34"/>
      <c r="CP131" s="34">
        <v>1</v>
      </c>
      <c r="CQ131" s="34"/>
      <c r="CR131" s="34"/>
      <c r="CS131" s="34"/>
      <c r="CT131" s="34"/>
      <c r="CU131" s="34"/>
      <c r="CV131" s="34"/>
      <c r="CW131" s="34">
        <v>1</v>
      </c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>
        <v>1</v>
      </c>
      <c r="DK131" s="34"/>
      <c r="DL131" s="34"/>
      <c r="DM131" s="34"/>
      <c r="DN131" s="34"/>
      <c r="DO131" s="34"/>
      <c r="DP131" s="34"/>
      <c r="DQ131" s="34"/>
      <c r="DR131" s="34"/>
      <c r="DS131" s="34">
        <v>1</v>
      </c>
      <c r="DT131" s="34"/>
      <c r="DU131" s="34">
        <v>1</v>
      </c>
      <c r="DV131" s="34"/>
      <c r="DW131" s="34"/>
      <c r="DX131" s="34"/>
      <c r="DY131" s="34"/>
      <c r="DZ131" s="34"/>
      <c r="EA131" s="34"/>
      <c r="EB131" s="34">
        <v>1</v>
      </c>
      <c r="EC131" s="34"/>
      <c r="ED131" s="34"/>
      <c r="EE131" s="34"/>
      <c r="EF131" s="34"/>
      <c r="EG131" s="34"/>
      <c r="EH131" s="34"/>
      <c r="EI131" s="34"/>
      <c r="EJ131" s="34"/>
      <c r="EK131" s="34">
        <v>1</v>
      </c>
      <c r="EL131" s="34">
        <v>1</v>
      </c>
      <c r="EM131" s="34"/>
      <c r="EN131" s="34">
        <v>1</v>
      </c>
      <c r="EO131" s="34"/>
      <c r="EP131" s="34"/>
      <c r="EQ131" s="34"/>
      <c r="ER131" s="34"/>
      <c r="ES131" s="34"/>
      <c r="ET131" s="34"/>
      <c r="EU131" s="34"/>
      <c r="EV131" s="34">
        <v>1</v>
      </c>
      <c r="EW131" s="34"/>
      <c r="EX131" s="34"/>
      <c r="EY131" s="34"/>
      <c r="EZ131" s="34">
        <v>4</v>
      </c>
      <c r="FA131" s="34">
        <v>4</v>
      </c>
      <c r="FB131" s="32">
        <f t="shared" ref="FB131:FB162" si="4">SUM(F131:FA131)</f>
        <v>22</v>
      </c>
      <c r="FC131" s="41" t="s">
        <v>574</v>
      </c>
    </row>
    <row r="132" ht="15" spans="1:159">
      <c r="A132">
        <v>131</v>
      </c>
      <c r="B132" s="27" t="s">
        <v>576</v>
      </c>
      <c r="C132" s="27" t="s">
        <v>577</v>
      </c>
      <c r="D132" s="27" t="s">
        <v>557</v>
      </c>
      <c r="E132" s="28" t="s">
        <v>313</v>
      </c>
      <c r="F132" s="29">
        <v>1</v>
      </c>
      <c r="G132" s="29"/>
      <c r="H132" s="29"/>
      <c r="I132" s="29"/>
      <c r="J132" s="29"/>
      <c r="K132" s="29"/>
      <c r="L132" s="29"/>
      <c r="M132" s="30"/>
      <c r="N132" s="30"/>
      <c r="O132" s="29"/>
      <c r="P132" s="29">
        <v>1</v>
      </c>
      <c r="Q132" s="29"/>
      <c r="R132" s="29">
        <v>1</v>
      </c>
      <c r="S132" s="29"/>
      <c r="T132" s="29"/>
      <c r="U132" s="29">
        <v>1</v>
      </c>
      <c r="V132" s="29"/>
      <c r="W132" s="29">
        <v>1</v>
      </c>
      <c r="X132" s="38"/>
      <c r="Y132" s="2"/>
      <c r="Z132" s="2"/>
      <c r="AA132" s="2">
        <v>1</v>
      </c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>
        <f>VLOOKUP(FC132,[23]日程信息!$A$37:$B$405,2,0)</f>
        <v>1</v>
      </c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>
        <v>1</v>
      </c>
      <c r="AY132" s="2"/>
      <c r="AZ132" s="2"/>
      <c r="BA132" s="2"/>
      <c r="BB132" s="2"/>
      <c r="BC132" s="2"/>
      <c r="BD132" s="2"/>
      <c r="BE132" s="2"/>
      <c r="BF132" s="2"/>
      <c r="BG132" s="32"/>
      <c r="BH132" s="32"/>
      <c r="BI132" s="32"/>
      <c r="BJ132" s="32"/>
      <c r="BK132" s="32"/>
      <c r="BL132" s="32"/>
      <c r="BM132" s="32"/>
      <c r="BN132" s="32"/>
      <c r="BO132" s="32">
        <v>1</v>
      </c>
      <c r="BP132" s="32">
        <v>1</v>
      </c>
      <c r="BQ132" s="32">
        <v>1</v>
      </c>
      <c r="BR132" s="32"/>
      <c r="BS132" s="32"/>
      <c r="BT132" s="32"/>
      <c r="BU132" s="32"/>
      <c r="BV132" s="32"/>
      <c r="BW132" s="32"/>
      <c r="BX132" s="32">
        <v>1</v>
      </c>
      <c r="BY132" s="32"/>
      <c r="BZ132" s="32"/>
      <c r="CA132" s="12">
        <f>IF(ISNA(VLOOKUP(FC132,[7]刘禹骏发起的直播!$F$16:$F$437,2,0)),"",1)</f>
        <v>1</v>
      </c>
      <c r="CB132" s="12" t="str">
        <f>IF(ISNA(VLOOKUP(FC132,[8]日程信息!$A$11:$A$298,2,0)),"",1)</f>
        <v/>
      </c>
      <c r="CC132" s="12" t="str">
        <f>IF(ISNA(VLOOKUP(FC132,[9]视频会议通话详单!$A$7:$A$252,2,0)),"",1)</f>
        <v/>
      </c>
      <c r="CD132" s="12" t="str">
        <f>IF(ISNA(VLOOKUP(FC132,[10]视频会议通话详单!$A$7:$A$115,2,0)),"",1)</f>
        <v/>
      </c>
      <c r="CE132" s="12" t="str">
        <f>IF(ISNA(VLOOKUP(FC132,[11]日程信息!$A$11:$A$35,2,0)),"",1)</f>
        <v/>
      </c>
      <c r="CF132" s="12" t="str">
        <f>IF(ISNA(VLOOKUP(FC132,[12]创新创业宣讲!$E$17:$E$213,2,0)),"",1)</f>
        <v/>
      </c>
      <c r="CG132" s="12" t="str">
        <f>IF(ISNA(VLOOKUP(FC132,[13]日程信息!$A$11:$A$55,2,0)),"",1)</f>
        <v/>
      </c>
      <c r="CH132" s="12" t="str">
        <f>IF(ISNA(VLOOKUP(FC132,[14]日程信息!$A$11:$A$44,2,0)),"",1)</f>
        <v/>
      </c>
      <c r="CI132" s="12" t="str">
        <f>IF(ISNA(VLOOKUP(FC132,[15]日程信息!$A$11:$A$45,2,0)),"",1)</f>
        <v/>
      </c>
      <c r="CJ132" s="12" t="str">
        <f>IF(ISNA(VLOOKUP(FC132,[16]日程信息!$A$11:$A$45,2,0)),"",1)</f>
        <v/>
      </c>
      <c r="CK132" s="12" t="str">
        <f>IF(ISNA(VLOOKUP(FC132,[17]日程信息!$A$11:$A$37,2,0)),"",1)</f>
        <v/>
      </c>
      <c r="CN132" s="33"/>
      <c r="CO132" s="34"/>
      <c r="CP132" s="34">
        <v>1</v>
      </c>
      <c r="CQ132" s="34"/>
      <c r="CR132" s="34"/>
      <c r="CS132" s="34"/>
      <c r="CT132" s="34"/>
      <c r="CU132" s="34"/>
      <c r="CV132" s="34"/>
      <c r="CW132" s="34"/>
      <c r="CX132" s="34">
        <v>1</v>
      </c>
      <c r="CY132" s="34">
        <v>1</v>
      </c>
      <c r="CZ132" s="34">
        <v>1</v>
      </c>
      <c r="DA132" s="34"/>
      <c r="DB132" s="34"/>
      <c r="DC132" s="34"/>
      <c r="DD132" s="34"/>
      <c r="DE132" s="34"/>
      <c r="DF132" s="34"/>
      <c r="DG132" s="34"/>
      <c r="DH132" s="34"/>
      <c r="DI132" s="34"/>
      <c r="DJ132" s="34">
        <v>1</v>
      </c>
      <c r="DK132" s="34"/>
      <c r="DL132" s="34"/>
      <c r="DM132" s="34"/>
      <c r="DN132" s="34"/>
      <c r="DO132" s="34"/>
      <c r="DP132" s="34"/>
      <c r="DQ132" s="34"/>
      <c r="DR132" s="34"/>
      <c r="DS132" s="34"/>
      <c r="DT132" s="34"/>
      <c r="DU132" s="34"/>
      <c r="DV132" s="34"/>
      <c r="DW132" s="34"/>
      <c r="DX132" s="34"/>
      <c r="DY132" s="34"/>
      <c r="DZ132" s="34"/>
      <c r="EA132" s="34"/>
      <c r="EB132" s="34"/>
      <c r="EC132" s="34"/>
      <c r="ED132" s="34"/>
      <c r="EE132" s="34"/>
      <c r="EF132" s="34"/>
      <c r="EG132" s="34"/>
      <c r="EH132" s="34"/>
      <c r="EI132" s="34"/>
      <c r="EJ132" s="34"/>
      <c r="EK132" s="34">
        <v>1</v>
      </c>
      <c r="EL132" s="34">
        <v>1</v>
      </c>
      <c r="EM132" s="34"/>
      <c r="EN132" s="34">
        <v>1</v>
      </c>
      <c r="EO132" s="34"/>
      <c r="EP132" s="34"/>
      <c r="EQ132" s="34"/>
      <c r="ER132" s="34"/>
      <c r="ES132" s="34"/>
      <c r="ET132" s="34"/>
      <c r="EU132" s="34"/>
      <c r="EV132" s="34"/>
      <c r="EW132" s="34"/>
      <c r="EX132" s="34"/>
      <c r="EY132" s="34"/>
      <c r="EZ132" s="34"/>
      <c r="FA132" s="34">
        <v>4</v>
      </c>
      <c r="FB132" s="32">
        <f t="shared" si="4"/>
        <v>25</v>
      </c>
      <c r="FC132" s="41" t="s">
        <v>576</v>
      </c>
    </row>
    <row r="133" ht="15" spans="1:159">
      <c r="A133">
        <v>132</v>
      </c>
      <c r="B133" s="27" t="s">
        <v>578</v>
      </c>
      <c r="C133" s="27" t="s">
        <v>579</v>
      </c>
      <c r="D133" s="27" t="s">
        <v>557</v>
      </c>
      <c r="E133" s="28" t="s">
        <v>316</v>
      </c>
      <c r="F133" s="29">
        <v>1</v>
      </c>
      <c r="G133" s="29"/>
      <c r="H133" s="29"/>
      <c r="I133" s="29"/>
      <c r="J133" s="29"/>
      <c r="K133" s="29">
        <v>1</v>
      </c>
      <c r="L133" s="29"/>
      <c r="M133" s="30"/>
      <c r="N133" s="30"/>
      <c r="O133" s="29"/>
      <c r="P133" s="29">
        <v>1</v>
      </c>
      <c r="Q133" s="29">
        <v>1</v>
      </c>
      <c r="R133" s="29"/>
      <c r="S133" s="29"/>
      <c r="T133" s="29"/>
      <c r="U133" s="29"/>
      <c r="V133" s="29"/>
      <c r="W133" s="29"/>
      <c r="X133" s="38">
        <v>1</v>
      </c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>
        <f>VLOOKUP(FC133,[18]参会明细!$A:$B,2,0)</f>
        <v>1</v>
      </c>
      <c r="AZ133" s="2"/>
      <c r="BA133" s="2"/>
      <c r="BB133" s="2"/>
      <c r="BC133" s="2"/>
      <c r="BD133" s="2"/>
      <c r="BE133" s="2"/>
      <c r="BF133" s="2"/>
      <c r="BG133" s="32"/>
      <c r="BH133" s="32"/>
      <c r="BI133" s="32"/>
      <c r="BJ133" s="32"/>
      <c r="BK133" s="32">
        <v>2</v>
      </c>
      <c r="BL133" s="32"/>
      <c r="BM133" s="32"/>
      <c r="BN133" s="32"/>
      <c r="BO133" s="32"/>
      <c r="BP133" s="32">
        <v>1</v>
      </c>
      <c r="BQ133" s="32">
        <v>1</v>
      </c>
      <c r="BR133" s="32"/>
      <c r="BS133" s="32"/>
      <c r="BT133" s="32"/>
      <c r="BU133" s="32"/>
      <c r="BV133" s="32"/>
      <c r="BW133" s="32"/>
      <c r="BX133" s="32"/>
      <c r="BY133" s="32"/>
      <c r="BZ133" s="32">
        <v>1</v>
      </c>
      <c r="CA133" s="12">
        <f>IF(ISNA(VLOOKUP(FC133,[7]刘禹骏发起的直播!$F$16:$F$437,2,0)),"",1)</f>
        <v>1</v>
      </c>
      <c r="CB133" s="12" t="str">
        <f>IF(ISNA(VLOOKUP(FC133,[8]日程信息!$A$11:$A$298,2,0)),"",1)</f>
        <v/>
      </c>
      <c r="CC133" s="12">
        <f>IF(ISNA(VLOOKUP(FC133,[9]视频会议通话详单!$A$7:$A$252,2,0)),"",1)</f>
        <v>1</v>
      </c>
      <c r="CD133" s="12">
        <f>IF(ISNA(VLOOKUP(FC133,[10]视频会议通话详单!$A$7:$A$115,2,0)),"",1)</f>
        <v>1</v>
      </c>
      <c r="CE133" s="12" t="str">
        <f>IF(ISNA(VLOOKUP(FC133,[11]日程信息!$A$11:$A$35,2,0)),"",1)</f>
        <v/>
      </c>
      <c r="CF133" s="12">
        <f>IF(ISNA(VLOOKUP(FC133,[12]创新创业宣讲!$E$17:$E$213,2,0)),"",1)</f>
        <v>1</v>
      </c>
      <c r="CG133" s="12" t="str">
        <f>IF(ISNA(VLOOKUP(FC133,[13]日程信息!$A$11:$A$55,2,0)),"",1)</f>
        <v/>
      </c>
      <c r="CH133" s="12" t="str">
        <f>IF(ISNA(VLOOKUP(FC133,[14]日程信息!$A$11:$A$44,2,0)),"",1)</f>
        <v/>
      </c>
      <c r="CI133" s="12" t="str">
        <f>IF(ISNA(VLOOKUP(FC133,[15]日程信息!$A$11:$A$45,2,0)),"",1)</f>
        <v/>
      </c>
      <c r="CJ133" s="12" t="str">
        <f>IF(ISNA(VLOOKUP(FC133,[16]日程信息!$A$11:$A$45,2,0)),"",1)</f>
        <v/>
      </c>
      <c r="CK133" s="12" t="str">
        <f>IF(ISNA(VLOOKUP(FC133,[17]日程信息!$A$11:$A$37,2,0)),"",1)</f>
        <v/>
      </c>
      <c r="CN133" s="33"/>
      <c r="CO133" s="34"/>
      <c r="CP133" s="34">
        <v>1</v>
      </c>
      <c r="CQ133" s="34"/>
      <c r="CR133" s="34"/>
      <c r="CS133" s="34"/>
      <c r="CT133" s="34"/>
      <c r="CU133" s="34"/>
      <c r="CV133" s="34"/>
      <c r="CW133" s="34"/>
      <c r="CX133" s="34"/>
      <c r="CY133" s="34">
        <v>1</v>
      </c>
      <c r="CZ133" s="34"/>
      <c r="DA133" s="34"/>
      <c r="DB133" s="34"/>
      <c r="DC133" s="34"/>
      <c r="DD133" s="34">
        <v>1</v>
      </c>
      <c r="DE133" s="34"/>
      <c r="DF133" s="34"/>
      <c r="DG133" s="34"/>
      <c r="DH133" s="34">
        <v>1</v>
      </c>
      <c r="DI133" s="34"/>
      <c r="DJ133" s="34"/>
      <c r="DK133" s="34">
        <v>1</v>
      </c>
      <c r="DL133" s="34"/>
      <c r="DM133" s="34"/>
      <c r="DN133" s="34"/>
      <c r="DO133" s="34"/>
      <c r="DP133" s="34"/>
      <c r="DQ133" s="34"/>
      <c r="DR133" s="34"/>
      <c r="DS133" s="34"/>
      <c r="DT133" s="34"/>
      <c r="DU133" s="34"/>
      <c r="DV133" s="34"/>
      <c r="DW133" s="34"/>
      <c r="DX133" s="34"/>
      <c r="DY133" s="34"/>
      <c r="DZ133" s="34"/>
      <c r="EA133" s="34"/>
      <c r="EB133" s="34"/>
      <c r="EC133" s="34"/>
      <c r="ED133" s="34"/>
      <c r="EE133" s="34"/>
      <c r="EF133" s="34"/>
      <c r="EG133" s="34"/>
      <c r="EH133" s="34"/>
      <c r="EI133" s="34"/>
      <c r="EJ133" s="34"/>
      <c r="EK133" s="34"/>
      <c r="EL133" s="34"/>
      <c r="EM133" s="34"/>
      <c r="EN133" s="34"/>
      <c r="EO133" s="34"/>
      <c r="EP133" s="34"/>
      <c r="EQ133" s="34"/>
      <c r="ER133" s="34"/>
      <c r="ES133" s="34">
        <v>1</v>
      </c>
      <c r="ET133" s="34"/>
      <c r="EU133" s="34"/>
      <c r="EV133" s="34"/>
      <c r="EW133" s="34"/>
      <c r="EX133" s="34"/>
      <c r="EY133" s="34"/>
      <c r="EZ133" s="34">
        <v>6</v>
      </c>
      <c r="FA133" s="34">
        <v>4</v>
      </c>
      <c r="FB133" s="32">
        <f t="shared" si="4"/>
        <v>31</v>
      </c>
      <c r="FC133" s="41" t="s">
        <v>578</v>
      </c>
    </row>
    <row r="134" ht="15" spans="1:159">
      <c r="A134">
        <v>133</v>
      </c>
      <c r="B134" s="27" t="s">
        <v>580</v>
      </c>
      <c r="C134" s="27" t="s">
        <v>581</v>
      </c>
      <c r="D134" s="27" t="s">
        <v>557</v>
      </c>
      <c r="E134" s="28" t="s">
        <v>313</v>
      </c>
      <c r="F134" s="29">
        <v>1</v>
      </c>
      <c r="G134" s="29"/>
      <c r="H134" s="29"/>
      <c r="I134" s="29"/>
      <c r="J134" s="29"/>
      <c r="K134" s="29"/>
      <c r="L134" s="29"/>
      <c r="M134" s="30"/>
      <c r="N134" s="30"/>
      <c r="O134" s="29"/>
      <c r="P134" s="29"/>
      <c r="Q134" s="29"/>
      <c r="R134" s="29"/>
      <c r="S134" s="29"/>
      <c r="T134" s="29"/>
      <c r="U134" s="29"/>
      <c r="V134" s="29"/>
      <c r="W134" s="29"/>
      <c r="X134" s="38">
        <v>1</v>
      </c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>
        <f>VLOOKUP(FC134,[5]Sheet1!$A$3:$B$40,2,0)</f>
        <v>1</v>
      </c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>
        <f>VLOOKUP(FC134,[18]参会明细!$A:$B,2,0)</f>
        <v>1</v>
      </c>
      <c r="AZ134" s="2"/>
      <c r="BA134" s="2"/>
      <c r="BB134" s="2"/>
      <c r="BC134" s="2"/>
      <c r="BD134" s="2"/>
      <c r="BE134" s="2"/>
      <c r="BF134" s="2"/>
      <c r="BG134" s="32"/>
      <c r="BH134" s="32"/>
      <c r="BI134" s="32"/>
      <c r="BJ134" s="32"/>
      <c r="BK134" s="32"/>
      <c r="BL134" s="32"/>
      <c r="BM134" s="32"/>
      <c r="BN134" s="32">
        <v>1</v>
      </c>
      <c r="BO134" s="32"/>
      <c r="BP134" s="32"/>
      <c r="BQ134" s="32">
        <v>1</v>
      </c>
      <c r="BR134" s="32"/>
      <c r="BS134" s="32">
        <v>1</v>
      </c>
      <c r="BT134" s="32"/>
      <c r="BU134" s="32"/>
      <c r="BV134" s="32"/>
      <c r="BW134" s="32">
        <v>1</v>
      </c>
      <c r="BX134" s="32"/>
      <c r="BY134" s="32"/>
      <c r="BZ134" s="32">
        <v>1</v>
      </c>
      <c r="CA134" s="12">
        <f>IF(ISNA(VLOOKUP(FC134,[7]刘禹骏发起的直播!$F$16:$F$437,2,0)),"",1)</f>
        <v>1</v>
      </c>
      <c r="CB134" s="12">
        <f>IF(ISNA(VLOOKUP(FC134,[8]日程信息!$A$11:$A$298,2,0)),"",1)</f>
        <v>1</v>
      </c>
      <c r="CC134" s="12" t="str">
        <f>IF(ISNA(VLOOKUP(FC134,[9]视频会议通话详单!$A$7:$A$252,2,0)),"",1)</f>
        <v/>
      </c>
      <c r="CD134" s="12" t="str">
        <f>IF(ISNA(VLOOKUP(FC134,[10]视频会议通话详单!$A$7:$A$115,2,0)),"",1)</f>
        <v/>
      </c>
      <c r="CE134" s="12" t="str">
        <f>IF(ISNA(VLOOKUP(FC134,[11]日程信息!$A$11:$A$35,2,0)),"",1)</f>
        <v/>
      </c>
      <c r="CF134" s="12">
        <f>IF(ISNA(VLOOKUP(FC134,[12]创新创业宣讲!$E$17:$E$213,2,0)),"",1)</f>
        <v>1</v>
      </c>
      <c r="CG134" s="12" t="str">
        <f>IF(ISNA(VLOOKUP(FC134,[13]日程信息!$A$11:$A$55,2,0)),"",1)</f>
        <v/>
      </c>
      <c r="CH134" s="12" t="str">
        <f>IF(ISNA(VLOOKUP(FC134,[14]日程信息!$A$11:$A$44,2,0)),"",1)</f>
        <v/>
      </c>
      <c r="CI134" s="12" t="str">
        <f>IF(ISNA(VLOOKUP(FC134,[15]日程信息!$A$11:$A$45,2,0)),"",1)</f>
        <v/>
      </c>
      <c r="CJ134" s="12" t="str">
        <f>IF(ISNA(VLOOKUP(FC134,[16]日程信息!$A$11:$A$45,2,0)),"",1)</f>
        <v/>
      </c>
      <c r="CK134" s="12" t="str">
        <f>IF(ISNA(VLOOKUP(FC134,[17]日程信息!$A$11:$A$37,2,0)),"",1)</f>
        <v/>
      </c>
      <c r="CN134" s="33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>
        <v>1</v>
      </c>
      <c r="DK134" s="34"/>
      <c r="DL134" s="34"/>
      <c r="DM134" s="34"/>
      <c r="DN134" s="34"/>
      <c r="DO134" s="34"/>
      <c r="DP134" s="34"/>
      <c r="DQ134" s="34"/>
      <c r="DR134" s="34"/>
      <c r="DS134" s="34"/>
      <c r="DT134" s="34"/>
      <c r="DU134" s="34"/>
      <c r="DV134" s="34"/>
      <c r="DW134" s="34"/>
      <c r="DX134" s="34"/>
      <c r="DY134" s="34"/>
      <c r="DZ134" s="34"/>
      <c r="EA134" s="34"/>
      <c r="EB134" s="34"/>
      <c r="EC134" s="34"/>
      <c r="ED134" s="34"/>
      <c r="EE134" s="34"/>
      <c r="EF134" s="34"/>
      <c r="EG134" s="34"/>
      <c r="EH134" s="34"/>
      <c r="EI134" s="34"/>
      <c r="EJ134" s="34"/>
      <c r="EK134" s="34">
        <v>1</v>
      </c>
      <c r="EL134" s="34">
        <v>1</v>
      </c>
      <c r="EM134" s="34"/>
      <c r="EN134" s="34"/>
      <c r="EO134" s="34"/>
      <c r="EP134" s="34"/>
      <c r="EQ134" s="34"/>
      <c r="ER134" s="34"/>
      <c r="ES134" s="34">
        <v>1</v>
      </c>
      <c r="ET134" s="34"/>
      <c r="EU134" s="34"/>
      <c r="EV134" s="34"/>
      <c r="EW134" s="34"/>
      <c r="EX134" s="34"/>
      <c r="EY134" s="34"/>
      <c r="EZ134" s="34"/>
      <c r="FA134" s="34">
        <v>4</v>
      </c>
      <c r="FB134" s="32">
        <f t="shared" si="4"/>
        <v>20</v>
      </c>
      <c r="FC134" s="41" t="s">
        <v>580</v>
      </c>
    </row>
    <row r="135" ht="15" spans="1:159">
      <c r="A135">
        <v>134</v>
      </c>
      <c r="B135" s="27" t="s">
        <v>582</v>
      </c>
      <c r="C135" s="27" t="s">
        <v>583</v>
      </c>
      <c r="D135" s="27" t="s">
        <v>557</v>
      </c>
      <c r="E135" s="28" t="s">
        <v>316</v>
      </c>
      <c r="F135" s="29">
        <v>0</v>
      </c>
      <c r="G135" s="29"/>
      <c r="H135" s="29"/>
      <c r="I135" s="29"/>
      <c r="J135" s="29"/>
      <c r="K135" s="29"/>
      <c r="L135" s="29"/>
      <c r="M135" s="30"/>
      <c r="N135" s="30"/>
      <c r="O135" s="29"/>
      <c r="P135" s="29"/>
      <c r="Q135" s="29">
        <v>1</v>
      </c>
      <c r="R135" s="29">
        <v>1</v>
      </c>
      <c r="S135" s="29"/>
      <c r="T135" s="29"/>
      <c r="U135" s="29"/>
      <c r="V135" s="29"/>
      <c r="W135" s="29"/>
      <c r="X135" s="38">
        <v>1</v>
      </c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>
        <v>1</v>
      </c>
      <c r="CA135" s="12">
        <f>IF(ISNA(VLOOKUP(FC135,[7]刘禹骏发起的直播!$F$16:$F$437,2,0)),"",1)</f>
        <v>1</v>
      </c>
      <c r="CB135" s="12" t="str">
        <f>IF(ISNA(VLOOKUP(FC135,[8]日程信息!$A$11:$A$298,2,0)),"",1)</f>
        <v/>
      </c>
      <c r="CC135" s="12">
        <f>IF(ISNA(VLOOKUP(FC135,[9]视频会议通话详单!$A$7:$A$252,2,0)),"",1)</f>
        <v>1</v>
      </c>
      <c r="CD135" s="12" t="str">
        <f>IF(ISNA(VLOOKUP(FC135,[10]视频会议通话详单!$A$7:$A$115,2,0)),"",1)</f>
        <v/>
      </c>
      <c r="CE135" s="12" t="str">
        <f>IF(ISNA(VLOOKUP(FC135,[11]日程信息!$A$11:$A$35,2,0)),"",1)</f>
        <v/>
      </c>
      <c r="CF135" s="12" t="str">
        <f>IF(ISNA(VLOOKUP(FC135,[12]创新创业宣讲!$E$17:$E$213,2,0)),"",1)</f>
        <v/>
      </c>
      <c r="CG135" s="12" t="str">
        <f>IF(ISNA(VLOOKUP(FC135,[13]日程信息!$A$11:$A$55,2,0)),"",1)</f>
        <v/>
      </c>
      <c r="CH135" s="12" t="str">
        <f>IF(ISNA(VLOOKUP(FC135,[14]日程信息!$A$11:$A$44,2,0)),"",1)</f>
        <v/>
      </c>
      <c r="CI135" s="12" t="str">
        <f>IF(ISNA(VLOOKUP(FC135,[15]日程信息!$A$11:$A$45,2,0)),"",1)</f>
        <v/>
      </c>
      <c r="CJ135" s="12" t="str">
        <f>IF(ISNA(VLOOKUP(FC135,[16]日程信息!$A$11:$A$45,2,0)),"",1)</f>
        <v/>
      </c>
      <c r="CK135" s="12" t="str">
        <f>IF(ISNA(VLOOKUP(FC135,[17]日程信息!$A$11:$A$37,2,0)),"",1)</f>
        <v/>
      </c>
      <c r="CN135" s="33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>
        <v>1</v>
      </c>
      <c r="DI135" s="34"/>
      <c r="DJ135" s="34">
        <v>1</v>
      </c>
      <c r="DK135" s="34"/>
      <c r="DL135" s="34"/>
      <c r="DM135" s="34"/>
      <c r="DN135" s="34"/>
      <c r="DO135" s="34"/>
      <c r="DP135" s="34"/>
      <c r="DQ135" s="34"/>
      <c r="DR135" s="34"/>
      <c r="DS135" s="34"/>
      <c r="DT135" s="34"/>
      <c r="DU135" s="34"/>
      <c r="DV135" s="34"/>
      <c r="DW135" s="34"/>
      <c r="DX135" s="34"/>
      <c r="DY135" s="34"/>
      <c r="DZ135" s="34"/>
      <c r="EA135" s="34"/>
      <c r="EB135" s="34"/>
      <c r="EC135" s="34"/>
      <c r="ED135" s="34"/>
      <c r="EE135" s="34"/>
      <c r="EF135" s="34"/>
      <c r="EG135" s="34"/>
      <c r="EH135" s="34"/>
      <c r="EI135" s="34"/>
      <c r="EJ135" s="34"/>
      <c r="EK135" s="34">
        <v>1</v>
      </c>
      <c r="EL135" s="34">
        <v>1</v>
      </c>
      <c r="EM135" s="34"/>
      <c r="EN135" s="34">
        <v>1</v>
      </c>
      <c r="EO135" s="34"/>
      <c r="EP135" s="34">
        <v>1</v>
      </c>
      <c r="EQ135" s="34"/>
      <c r="ER135" s="34"/>
      <c r="ES135" s="34"/>
      <c r="ET135" s="34"/>
      <c r="EU135" s="34"/>
      <c r="EV135" s="34"/>
      <c r="EW135" s="34">
        <v>1</v>
      </c>
      <c r="EX135" s="34"/>
      <c r="EY135" s="34"/>
      <c r="EZ135" s="34"/>
      <c r="FA135" s="34">
        <v>4</v>
      </c>
      <c r="FB135" s="32">
        <f t="shared" si="4"/>
        <v>17</v>
      </c>
      <c r="FC135" s="41" t="s">
        <v>582</v>
      </c>
    </row>
    <row r="136" ht="15" spans="1:159">
      <c r="A136">
        <v>135</v>
      </c>
      <c r="B136" s="27" t="s">
        <v>584</v>
      </c>
      <c r="C136" s="27" t="s">
        <v>585</v>
      </c>
      <c r="D136" s="27" t="s">
        <v>557</v>
      </c>
      <c r="E136" s="28" t="s">
        <v>313</v>
      </c>
      <c r="F136" s="29">
        <v>1</v>
      </c>
      <c r="G136" s="29"/>
      <c r="H136" s="29"/>
      <c r="I136" s="29"/>
      <c r="J136" s="29"/>
      <c r="K136" s="29">
        <v>1</v>
      </c>
      <c r="L136" s="29"/>
      <c r="M136" s="30"/>
      <c r="N136" s="30"/>
      <c r="O136" s="29"/>
      <c r="P136" s="29">
        <v>1</v>
      </c>
      <c r="Q136" s="29"/>
      <c r="R136" s="29">
        <v>1</v>
      </c>
      <c r="S136" s="29">
        <v>1</v>
      </c>
      <c r="T136" s="29"/>
      <c r="U136" s="29"/>
      <c r="V136" s="29"/>
      <c r="W136" s="29"/>
      <c r="X136" s="38">
        <v>1</v>
      </c>
      <c r="Y136" s="2"/>
      <c r="Z136" s="2">
        <v>1</v>
      </c>
      <c r="AA136" s="2">
        <v>1</v>
      </c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>
        <f>VLOOKUP(FC136,[19]日程信息!$A$11:$B$70,2,0)</f>
        <v>1</v>
      </c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32"/>
      <c r="BH136" s="32"/>
      <c r="BI136" s="32">
        <v>1</v>
      </c>
      <c r="BJ136" s="32"/>
      <c r="BK136" s="32"/>
      <c r="BL136" s="32"/>
      <c r="BM136" s="32"/>
      <c r="BN136" s="32"/>
      <c r="BO136" s="32"/>
      <c r="BP136" s="32">
        <v>1</v>
      </c>
      <c r="BQ136" s="32">
        <v>1</v>
      </c>
      <c r="BR136" s="32">
        <v>1</v>
      </c>
      <c r="BS136" s="32">
        <v>1</v>
      </c>
      <c r="BT136" s="32"/>
      <c r="BU136" s="32"/>
      <c r="BV136" s="32"/>
      <c r="BW136" s="32">
        <v>1</v>
      </c>
      <c r="BX136" s="32">
        <v>1</v>
      </c>
      <c r="BY136" s="32"/>
      <c r="BZ136" s="32"/>
      <c r="CA136" s="12">
        <f>IF(ISNA(VLOOKUP(FC136,[7]刘禹骏发起的直播!$F$16:$F$437,2,0)),"",1)</f>
        <v>1</v>
      </c>
      <c r="CB136" s="12">
        <f>IF(ISNA(VLOOKUP(FC136,[8]日程信息!$A$11:$A$298,2,0)),"",1)</f>
        <v>1</v>
      </c>
      <c r="CC136" s="12" t="str">
        <f>IF(ISNA(VLOOKUP(FC136,[9]视频会议通话详单!$A$7:$A$252,2,0)),"",1)</f>
        <v/>
      </c>
      <c r="CD136" s="12" t="str">
        <f>IF(ISNA(VLOOKUP(FC136,[10]视频会议通话详单!$A$7:$A$115,2,0)),"",1)</f>
        <v/>
      </c>
      <c r="CE136" s="12" t="str">
        <f>IF(ISNA(VLOOKUP(FC136,[11]日程信息!$A$11:$A$35,2,0)),"",1)</f>
        <v/>
      </c>
      <c r="CF136" s="12">
        <f>IF(ISNA(VLOOKUP(FC136,[12]创新创业宣讲!$E$17:$E$213,2,0)),"",1)</f>
        <v>1</v>
      </c>
      <c r="CG136" s="12" t="str">
        <f>IF(ISNA(VLOOKUP(FC136,[13]日程信息!$A$11:$A$55,2,0)),"",1)</f>
        <v/>
      </c>
      <c r="CH136" s="12" t="str">
        <f>IF(ISNA(VLOOKUP(FC136,[14]日程信息!$A$11:$A$44,2,0)),"",1)</f>
        <v/>
      </c>
      <c r="CI136" s="12" t="str">
        <f>IF(ISNA(VLOOKUP(FC136,[15]日程信息!$A$11:$A$45,2,0)),"",1)</f>
        <v/>
      </c>
      <c r="CJ136" s="12">
        <f>IF(ISNA(VLOOKUP(FC136,[16]日程信息!$A$11:$A$45,2,0)),"",1)</f>
        <v>1</v>
      </c>
      <c r="CK136" s="12" t="str">
        <f>IF(ISNA(VLOOKUP(FC136,[17]日程信息!$A$11:$A$37,2,0)),"",1)</f>
        <v/>
      </c>
      <c r="CN136" s="33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4"/>
      <c r="DY136" s="34">
        <v>1</v>
      </c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  <c r="EL136" s="34"/>
      <c r="EM136" s="34"/>
      <c r="EN136" s="34"/>
      <c r="EO136" s="34"/>
      <c r="EP136" s="34"/>
      <c r="EQ136" s="34"/>
      <c r="ER136" s="34"/>
      <c r="ES136" s="34"/>
      <c r="ET136" s="34"/>
      <c r="EU136" s="34"/>
      <c r="EV136" s="34"/>
      <c r="EW136" s="34"/>
      <c r="EX136" s="34"/>
      <c r="EY136" s="34"/>
      <c r="EZ136" s="34"/>
      <c r="FA136" s="34">
        <v>4</v>
      </c>
      <c r="FB136" s="32">
        <f t="shared" si="4"/>
        <v>25</v>
      </c>
      <c r="FC136" s="41" t="s">
        <v>584</v>
      </c>
    </row>
    <row r="137" ht="15" spans="1:159">
      <c r="A137">
        <v>136</v>
      </c>
      <c r="B137" s="27" t="s">
        <v>586</v>
      </c>
      <c r="C137" s="27" t="s">
        <v>587</v>
      </c>
      <c r="D137" s="27" t="s">
        <v>557</v>
      </c>
      <c r="E137" s="28" t="s">
        <v>316</v>
      </c>
      <c r="F137" s="29">
        <v>1</v>
      </c>
      <c r="G137" s="29"/>
      <c r="H137" s="29"/>
      <c r="I137" s="29"/>
      <c r="J137" s="29"/>
      <c r="K137" s="29">
        <v>1</v>
      </c>
      <c r="L137" s="29">
        <v>1</v>
      </c>
      <c r="M137" s="30"/>
      <c r="N137" s="30"/>
      <c r="O137" s="29"/>
      <c r="P137" s="29"/>
      <c r="Q137" s="29"/>
      <c r="R137" s="29">
        <v>1</v>
      </c>
      <c r="S137" s="29"/>
      <c r="T137" s="29"/>
      <c r="U137" s="29">
        <v>1</v>
      </c>
      <c r="V137" s="29"/>
      <c r="W137" s="29"/>
      <c r="X137" s="38">
        <v>1</v>
      </c>
      <c r="Y137" s="2"/>
      <c r="Z137" s="2"/>
      <c r="AA137" s="2">
        <v>1</v>
      </c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>
        <f>VLOOKUP(FC137,[18]参会明细!$A:$B,2,0)</f>
        <v>1</v>
      </c>
      <c r="AZ137" s="2"/>
      <c r="BA137" s="2"/>
      <c r="BB137" s="2"/>
      <c r="BC137" s="2"/>
      <c r="BD137" s="2"/>
      <c r="BE137" s="2"/>
      <c r="BF137" s="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>
        <v>1</v>
      </c>
      <c r="BR137" s="32"/>
      <c r="BS137" s="32">
        <v>1</v>
      </c>
      <c r="BT137" s="32"/>
      <c r="BU137" s="32"/>
      <c r="BV137" s="32"/>
      <c r="BW137" s="32"/>
      <c r="BX137" s="32"/>
      <c r="BY137" s="32"/>
      <c r="BZ137" s="32">
        <v>1</v>
      </c>
      <c r="CA137" s="12">
        <f>IF(ISNA(VLOOKUP(FC137,[7]刘禹骏发起的直播!$F$16:$F$437,2,0)),"",1)</f>
        <v>1</v>
      </c>
      <c r="CB137" s="12">
        <f>IF(ISNA(VLOOKUP(FC137,[8]日程信息!$A$11:$A$298,2,0)),"",1)</f>
        <v>1</v>
      </c>
      <c r="CC137" s="12" t="str">
        <f>IF(ISNA(VLOOKUP(FC137,[9]视频会议通话详单!$A$7:$A$252,2,0)),"",1)</f>
        <v/>
      </c>
      <c r="CD137" s="12" t="str">
        <f>IF(ISNA(VLOOKUP(FC137,[10]视频会议通话详单!$A$7:$A$115,2,0)),"",1)</f>
        <v/>
      </c>
      <c r="CE137" s="12" t="str">
        <f>IF(ISNA(VLOOKUP(FC137,[11]日程信息!$A$11:$A$35,2,0)),"",1)</f>
        <v/>
      </c>
      <c r="CF137" s="12" t="str">
        <f>IF(ISNA(VLOOKUP(FC137,[12]创新创业宣讲!$E$17:$E$213,2,0)),"",1)</f>
        <v/>
      </c>
      <c r="CG137" s="12">
        <f>IF(ISNA(VLOOKUP(FC137,[13]日程信息!$A$11:$A$55,2,0)),"",1)</f>
        <v>1</v>
      </c>
      <c r="CH137" s="12" t="str">
        <f>IF(ISNA(VLOOKUP(FC137,[14]日程信息!$A$11:$A$44,2,0)),"",1)</f>
        <v/>
      </c>
      <c r="CI137" s="12" t="str">
        <f>IF(ISNA(VLOOKUP(FC137,[15]日程信息!$A$11:$A$45,2,0)),"",1)</f>
        <v/>
      </c>
      <c r="CJ137" s="12" t="str">
        <f>IF(ISNA(VLOOKUP(FC137,[16]日程信息!$A$11:$A$45,2,0)),"",1)</f>
        <v/>
      </c>
      <c r="CK137" s="12" t="str">
        <f>IF(ISNA(VLOOKUP(FC137,[17]日程信息!$A$11:$A$37,2,0)),"",1)</f>
        <v/>
      </c>
      <c r="CN137" s="33"/>
      <c r="CO137" s="34"/>
      <c r="CP137" s="34">
        <v>1</v>
      </c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>
        <v>1</v>
      </c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  <c r="DT137" s="34"/>
      <c r="DU137" s="34"/>
      <c r="DV137" s="34"/>
      <c r="DW137" s="34"/>
      <c r="DX137" s="34">
        <v>1</v>
      </c>
      <c r="DY137" s="34"/>
      <c r="DZ137" s="34">
        <v>1</v>
      </c>
      <c r="EA137" s="34"/>
      <c r="EB137" s="34">
        <v>1</v>
      </c>
      <c r="EC137" s="34"/>
      <c r="ED137" s="34"/>
      <c r="EE137" s="34"/>
      <c r="EF137" s="34"/>
      <c r="EG137" s="34"/>
      <c r="EH137" s="34"/>
      <c r="EI137" s="34"/>
      <c r="EJ137" s="34"/>
      <c r="EK137" s="34"/>
      <c r="EL137" s="34"/>
      <c r="EM137" s="34"/>
      <c r="EN137" s="34">
        <v>1</v>
      </c>
      <c r="EO137" s="34"/>
      <c r="EP137" s="34"/>
      <c r="EQ137" s="34"/>
      <c r="ER137" s="34">
        <v>1</v>
      </c>
      <c r="ES137" s="34"/>
      <c r="ET137" s="34"/>
      <c r="EU137" s="34"/>
      <c r="EV137" s="34"/>
      <c r="EW137" s="34"/>
      <c r="EX137" s="34"/>
      <c r="EY137" s="34"/>
      <c r="EZ137" s="34"/>
      <c r="FA137" s="34">
        <v>4</v>
      </c>
      <c r="FB137" s="32">
        <f t="shared" si="4"/>
        <v>25</v>
      </c>
      <c r="FC137" s="41" t="s">
        <v>586</v>
      </c>
    </row>
    <row r="138" ht="15" spans="1:159">
      <c r="A138">
        <v>137</v>
      </c>
      <c r="B138" s="27" t="s">
        <v>588</v>
      </c>
      <c r="C138" s="27" t="s">
        <v>589</v>
      </c>
      <c r="D138" s="27" t="s">
        <v>557</v>
      </c>
      <c r="E138" s="28" t="s">
        <v>313</v>
      </c>
      <c r="F138" s="29">
        <v>0</v>
      </c>
      <c r="G138" s="29"/>
      <c r="H138" s="29"/>
      <c r="I138" s="29"/>
      <c r="J138" s="29"/>
      <c r="K138" s="29"/>
      <c r="L138" s="29">
        <v>1</v>
      </c>
      <c r="M138" s="30"/>
      <c r="N138" s="30"/>
      <c r="O138" s="29"/>
      <c r="P138" s="29"/>
      <c r="Q138" s="29"/>
      <c r="R138" s="29"/>
      <c r="S138" s="29"/>
      <c r="T138" s="29"/>
      <c r="U138" s="29"/>
      <c r="V138" s="29"/>
      <c r="W138" s="29"/>
      <c r="X138" s="38">
        <v>1</v>
      </c>
      <c r="Y138" s="2"/>
      <c r="Z138" s="2"/>
      <c r="AA138" s="2">
        <v>1</v>
      </c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>
        <v>1</v>
      </c>
      <c r="BS138" s="32"/>
      <c r="BT138" s="32"/>
      <c r="BU138" s="32"/>
      <c r="BV138" s="32"/>
      <c r="BW138" s="32"/>
      <c r="BX138" s="32"/>
      <c r="BY138" s="32"/>
      <c r="BZ138" s="32"/>
      <c r="CA138" s="12" t="str">
        <f>IF(ISNA(VLOOKUP(FC138,[7]刘禹骏发起的直播!$F$16:$F$437,2,0)),"",1)</f>
        <v/>
      </c>
      <c r="CB138" s="12" t="str">
        <f>IF(ISNA(VLOOKUP(FC138,[8]日程信息!$A$11:$A$298,2,0)),"",1)</f>
        <v/>
      </c>
      <c r="CC138" s="12">
        <f>IF(ISNA(VLOOKUP(FC138,[9]视频会议通话详单!$A$7:$A$252,2,0)),"",1)</f>
        <v>1</v>
      </c>
      <c r="CD138" s="12" t="str">
        <f>IF(ISNA(VLOOKUP(FC138,[10]视频会议通话详单!$A$7:$A$115,2,0)),"",1)</f>
        <v/>
      </c>
      <c r="CE138" s="12" t="str">
        <f>IF(ISNA(VLOOKUP(FC138,[11]日程信息!$A$11:$A$35,2,0)),"",1)</f>
        <v/>
      </c>
      <c r="CF138" s="12" t="str">
        <f>IF(ISNA(VLOOKUP(FC138,[12]创新创业宣讲!$E$17:$E$213,2,0)),"",1)</f>
        <v/>
      </c>
      <c r="CG138" s="12" t="str">
        <f>IF(ISNA(VLOOKUP(FC138,[13]日程信息!$A$11:$A$55,2,0)),"",1)</f>
        <v/>
      </c>
      <c r="CH138" s="12" t="str">
        <f>IF(ISNA(VLOOKUP(FC138,[14]日程信息!$A$11:$A$44,2,0)),"",1)</f>
        <v/>
      </c>
      <c r="CI138" s="12" t="str">
        <f>IF(ISNA(VLOOKUP(FC138,[15]日程信息!$A$11:$A$45,2,0)),"",1)</f>
        <v/>
      </c>
      <c r="CJ138" s="12" t="str">
        <f>IF(ISNA(VLOOKUP(FC138,[16]日程信息!$A$11:$A$45,2,0)),"",1)</f>
        <v/>
      </c>
      <c r="CK138" s="12" t="str">
        <f>IF(ISNA(VLOOKUP(FC138,[17]日程信息!$A$11:$A$37,2,0)),"",1)</f>
        <v/>
      </c>
      <c r="CN138" s="33"/>
      <c r="CO138" s="34">
        <f>VLOOKUP(FC138,[30]Sheet1!$A$1:$C$21,3,0)</f>
        <v>1</v>
      </c>
      <c r="CP138" s="34"/>
      <c r="CQ138" s="34"/>
      <c r="CR138" s="34"/>
      <c r="CS138" s="34"/>
      <c r="CT138" s="34"/>
      <c r="CU138" s="34"/>
      <c r="CV138" s="34"/>
      <c r="CW138" s="34">
        <v>1</v>
      </c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>
        <v>1</v>
      </c>
      <c r="DI138" s="34"/>
      <c r="DJ138" s="34"/>
      <c r="DK138" s="34"/>
      <c r="DL138" s="34">
        <f>VLOOKUP(FC138,[20]日程信息!$A$11:$B$60,2,FALSE)</f>
        <v>1</v>
      </c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>
        <v>1</v>
      </c>
      <c r="DX138" s="34">
        <v>1</v>
      </c>
      <c r="DY138" s="34">
        <v>1</v>
      </c>
      <c r="DZ138" s="34"/>
      <c r="EA138" s="34"/>
      <c r="EB138" s="34">
        <v>1</v>
      </c>
      <c r="EC138" s="34"/>
      <c r="ED138" s="34"/>
      <c r="EE138" s="34"/>
      <c r="EF138" s="34"/>
      <c r="EG138" s="34">
        <v>1</v>
      </c>
      <c r="EH138" s="34"/>
      <c r="EI138" s="34"/>
      <c r="EJ138" s="34"/>
      <c r="EK138" s="34">
        <v>1</v>
      </c>
      <c r="EL138" s="34">
        <v>1</v>
      </c>
      <c r="EM138" s="34"/>
      <c r="EN138" s="34"/>
      <c r="EO138" s="34"/>
      <c r="EP138" s="34">
        <v>1</v>
      </c>
      <c r="EQ138" s="34">
        <v>1</v>
      </c>
      <c r="ER138" s="34">
        <v>1</v>
      </c>
      <c r="ES138" s="34"/>
      <c r="ET138" s="34"/>
      <c r="EU138" s="34"/>
      <c r="EV138" s="34"/>
      <c r="EW138" s="34"/>
      <c r="EX138" s="34"/>
      <c r="EY138" s="34"/>
      <c r="EZ138" s="34">
        <v>6</v>
      </c>
      <c r="FA138" s="34">
        <v>4</v>
      </c>
      <c r="FB138" s="32">
        <f t="shared" si="4"/>
        <v>29</v>
      </c>
      <c r="FC138" s="41" t="s">
        <v>588</v>
      </c>
    </row>
    <row r="139" ht="15" spans="1:159">
      <c r="A139">
        <v>138</v>
      </c>
      <c r="B139" s="27" t="s">
        <v>590</v>
      </c>
      <c r="C139" s="27" t="s">
        <v>591</v>
      </c>
      <c r="D139" s="27" t="s">
        <v>557</v>
      </c>
      <c r="E139" s="28" t="s">
        <v>316</v>
      </c>
      <c r="F139" s="29">
        <v>1</v>
      </c>
      <c r="G139" s="29"/>
      <c r="H139" s="29"/>
      <c r="I139" s="29"/>
      <c r="J139" s="29"/>
      <c r="K139" s="29">
        <v>1</v>
      </c>
      <c r="L139" s="29"/>
      <c r="M139" s="30"/>
      <c r="N139" s="30"/>
      <c r="O139" s="29"/>
      <c r="P139" s="29"/>
      <c r="Q139" s="29"/>
      <c r="R139" s="29"/>
      <c r="S139" s="29">
        <v>1</v>
      </c>
      <c r="T139" s="29"/>
      <c r="U139" s="29">
        <v>1</v>
      </c>
      <c r="V139" s="29"/>
      <c r="W139" s="29"/>
      <c r="X139" s="38"/>
      <c r="Y139" s="2"/>
      <c r="Z139" s="2"/>
      <c r="AA139" s="2">
        <v>1</v>
      </c>
      <c r="AB139" s="2"/>
      <c r="AC139" s="2"/>
      <c r="AD139" s="2"/>
      <c r="AE139" s="2"/>
      <c r="AF139" s="2"/>
      <c r="AG139" s="2"/>
      <c r="AH139" s="2"/>
      <c r="AI139" s="2">
        <v>1</v>
      </c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32"/>
      <c r="BH139" s="32"/>
      <c r="BI139" s="32"/>
      <c r="BJ139" s="32"/>
      <c r="BK139" s="32"/>
      <c r="BL139" s="32"/>
      <c r="BM139" s="32">
        <v>1</v>
      </c>
      <c r="BN139" s="32"/>
      <c r="BO139" s="32">
        <v>1</v>
      </c>
      <c r="BP139" s="32">
        <v>1</v>
      </c>
      <c r="BQ139" s="32"/>
      <c r="BR139" s="32"/>
      <c r="BS139" s="32">
        <v>1</v>
      </c>
      <c r="BT139" s="32"/>
      <c r="BU139" s="32"/>
      <c r="BV139" s="32"/>
      <c r="BW139" s="32">
        <v>1</v>
      </c>
      <c r="BX139" s="32">
        <v>1</v>
      </c>
      <c r="BY139" s="32"/>
      <c r="BZ139" s="32"/>
      <c r="CA139" s="12">
        <f>IF(ISNA(VLOOKUP(FC139,[7]刘禹骏发起的直播!$F$16:$F$437,2,0)),"",1)</f>
        <v>1</v>
      </c>
      <c r="CB139" s="12">
        <f>IF(ISNA(VLOOKUP(FC139,[8]日程信息!$A$11:$A$298,2,0)),"",1)</f>
        <v>1</v>
      </c>
      <c r="CC139" s="12">
        <f>IF(ISNA(VLOOKUP(FC139,[9]视频会议通话详单!$A$7:$A$252,2,0)),"",1)</f>
        <v>1</v>
      </c>
      <c r="CD139" s="12">
        <f>IF(ISNA(VLOOKUP(FC139,[10]视频会议通话详单!$A$7:$A$115,2,0)),"",1)</f>
        <v>1</v>
      </c>
      <c r="CE139" s="12" t="str">
        <f>IF(ISNA(VLOOKUP(FC139,[11]日程信息!$A$11:$A$35,2,0)),"",1)</f>
        <v/>
      </c>
      <c r="CF139" s="12" t="str">
        <f>IF(ISNA(VLOOKUP(FC139,[12]创新创业宣讲!$E$17:$E$213,2,0)),"",1)</f>
        <v/>
      </c>
      <c r="CG139" s="12" t="str">
        <f>IF(ISNA(VLOOKUP(FC139,[13]日程信息!$A$11:$A$55,2,0)),"",1)</f>
        <v/>
      </c>
      <c r="CH139" s="12" t="str">
        <f>IF(ISNA(VLOOKUP(FC139,[14]日程信息!$A$11:$A$44,2,0)),"",1)</f>
        <v/>
      </c>
      <c r="CI139" s="12" t="str">
        <f>IF(ISNA(VLOOKUP(FC139,[15]日程信息!$A$11:$A$45,2,0)),"",1)</f>
        <v/>
      </c>
      <c r="CJ139" s="12" t="str">
        <f>IF(ISNA(VLOOKUP(FC139,[16]日程信息!$A$11:$A$45,2,0)),"",1)</f>
        <v/>
      </c>
      <c r="CK139" s="12" t="str">
        <f>IF(ISNA(VLOOKUP(FC139,[17]日程信息!$A$11:$A$37,2,0)),"",1)</f>
        <v/>
      </c>
      <c r="CN139" s="33"/>
      <c r="CO139" s="34"/>
      <c r="CP139" s="34">
        <v>1</v>
      </c>
      <c r="CQ139" s="34"/>
      <c r="CR139" s="34"/>
      <c r="CS139" s="34"/>
      <c r="CT139" s="34"/>
      <c r="CU139" s="34"/>
      <c r="CV139" s="34"/>
      <c r="CW139" s="34"/>
      <c r="CX139" s="34">
        <v>1</v>
      </c>
      <c r="CY139" s="34">
        <v>1</v>
      </c>
      <c r="CZ139" s="34">
        <v>1</v>
      </c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  <c r="DU139" s="34"/>
      <c r="DV139" s="34"/>
      <c r="DW139" s="34"/>
      <c r="DX139" s="34"/>
      <c r="DY139" s="34"/>
      <c r="DZ139" s="34">
        <v>1</v>
      </c>
      <c r="EA139" s="34"/>
      <c r="EB139" s="34"/>
      <c r="EC139" s="34"/>
      <c r="ED139" s="34"/>
      <c r="EE139" s="34"/>
      <c r="EF139" s="34"/>
      <c r="EG139" s="34"/>
      <c r="EH139" s="34"/>
      <c r="EI139" s="34"/>
      <c r="EJ139" s="34"/>
      <c r="EK139" s="34">
        <v>1</v>
      </c>
      <c r="EL139" s="34">
        <v>1</v>
      </c>
      <c r="EM139" s="34"/>
      <c r="EN139" s="34">
        <v>1</v>
      </c>
      <c r="EO139" s="34"/>
      <c r="EP139" s="34">
        <v>1</v>
      </c>
      <c r="EQ139" s="34"/>
      <c r="ER139" s="34">
        <v>1</v>
      </c>
      <c r="ES139" s="34"/>
      <c r="ET139" s="34"/>
      <c r="EU139" s="34"/>
      <c r="EV139" s="34"/>
      <c r="EW139" s="34"/>
      <c r="EX139" s="34"/>
      <c r="EY139" s="34"/>
      <c r="EZ139" s="34"/>
      <c r="FA139" s="34">
        <v>4</v>
      </c>
      <c r="FB139" s="32">
        <f t="shared" si="4"/>
        <v>30</v>
      </c>
      <c r="FC139" s="41" t="s">
        <v>590</v>
      </c>
    </row>
    <row r="140" ht="15" spans="1:159">
      <c r="A140">
        <v>139</v>
      </c>
      <c r="B140" s="27" t="s">
        <v>592</v>
      </c>
      <c r="C140" s="27" t="s">
        <v>593</v>
      </c>
      <c r="D140" s="27" t="s">
        <v>557</v>
      </c>
      <c r="E140" s="28" t="s">
        <v>313</v>
      </c>
      <c r="F140" s="29">
        <v>0</v>
      </c>
      <c r="G140" s="29"/>
      <c r="H140" s="29"/>
      <c r="I140" s="29"/>
      <c r="J140" s="29"/>
      <c r="K140" s="29"/>
      <c r="L140" s="29"/>
      <c r="M140" s="30"/>
      <c r="N140" s="30"/>
      <c r="O140" s="29"/>
      <c r="P140" s="29"/>
      <c r="Q140" s="29"/>
      <c r="R140" s="29"/>
      <c r="S140" s="29"/>
      <c r="T140" s="29"/>
      <c r="U140" s="29"/>
      <c r="V140" s="29"/>
      <c r="W140" s="29"/>
      <c r="X140" s="38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12" t="str">
        <f>IF(ISNA(VLOOKUP(FC140,[7]刘禹骏发起的直播!$F$16:$F$437,2,0)),"",1)</f>
        <v/>
      </c>
      <c r="CB140" s="12" t="str">
        <f>IF(ISNA(VLOOKUP(FC140,[8]日程信息!$A$11:$A$298,2,0)),"",1)</f>
        <v/>
      </c>
      <c r="CC140" s="12" t="str">
        <f>IF(ISNA(VLOOKUP(FC140,[9]视频会议通话详单!$A$7:$A$252,2,0)),"",1)</f>
        <v/>
      </c>
      <c r="CD140" s="12" t="str">
        <f>IF(ISNA(VLOOKUP(FC140,[10]视频会议通话详单!$A$7:$A$115,2,0)),"",1)</f>
        <v/>
      </c>
      <c r="CE140" s="12" t="str">
        <f>IF(ISNA(VLOOKUP(FC140,[11]日程信息!$A$11:$A$35,2,0)),"",1)</f>
        <v/>
      </c>
      <c r="CF140" s="12" t="str">
        <f>IF(ISNA(VLOOKUP(FC140,[12]创新创业宣讲!$E$17:$E$213,2,0)),"",1)</f>
        <v/>
      </c>
      <c r="CG140" s="12" t="str">
        <f>IF(ISNA(VLOOKUP(FC140,[13]日程信息!$A$11:$A$55,2,0)),"",1)</f>
        <v/>
      </c>
      <c r="CH140" s="12" t="str">
        <f>IF(ISNA(VLOOKUP(FC140,[14]日程信息!$A$11:$A$44,2,0)),"",1)</f>
        <v/>
      </c>
      <c r="CI140" s="12" t="str">
        <f>IF(ISNA(VLOOKUP(FC140,[15]日程信息!$A$11:$A$45,2,0)),"",1)</f>
        <v/>
      </c>
      <c r="CJ140" s="12" t="str">
        <f>IF(ISNA(VLOOKUP(FC140,[16]日程信息!$A$11:$A$45,2,0)),"",1)</f>
        <v/>
      </c>
      <c r="CK140" s="12" t="str">
        <f>IF(ISNA(VLOOKUP(FC140,[17]日程信息!$A$11:$A$37,2,0)),"",1)</f>
        <v/>
      </c>
      <c r="CN140" s="33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/>
      <c r="DR140" s="34"/>
      <c r="DS140" s="34"/>
      <c r="DT140" s="34"/>
      <c r="DU140" s="34"/>
      <c r="DV140" s="34"/>
      <c r="DW140" s="34"/>
      <c r="DX140" s="34"/>
      <c r="DY140" s="34"/>
      <c r="DZ140" s="34"/>
      <c r="EA140" s="34"/>
      <c r="EB140" s="34"/>
      <c r="EC140" s="34"/>
      <c r="ED140" s="34"/>
      <c r="EE140" s="34"/>
      <c r="EF140" s="34"/>
      <c r="EG140" s="34"/>
      <c r="EH140" s="34"/>
      <c r="EI140" s="34"/>
      <c r="EJ140" s="34"/>
      <c r="EK140" s="34"/>
      <c r="EL140" s="34"/>
      <c r="EM140" s="34"/>
      <c r="EN140" s="34"/>
      <c r="EO140" s="34"/>
      <c r="EP140" s="34"/>
      <c r="EQ140" s="34"/>
      <c r="ER140" s="34"/>
      <c r="ES140" s="34"/>
      <c r="ET140" s="34"/>
      <c r="EU140" s="34"/>
      <c r="EV140" s="34"/>
      <c r="EW140" s="34"/>
      <c r="EX140" s="34"/>
      <c r="EY140" s="34"/>
      <c r="EZ140" s="34"/>
      <c r="FA140" s="34"/>
      <c r="FB140" s="32">
        <f t="shared" si="4"/>
        <v>0</v>
      </c>
      <c r="FC140" s="41" t="s">
        <v>592</v>
      </c>
    </row>
    <row r="141" ht="15" spans="1:159">
      <c r="A141">
        <v>140</v>
      </c>
      <c r="B141" s="27" t="s">
        <v>594</v>
      </c>
      <c r="C141" s="27" t="s">
        <v>595</v>
      </c>
      <c r="D141" s="27" t="s">
        <v>557</v>
      </c>
      <c r="E141" s="28" t="s">
        <v>316</v>
      </c>
      <c r="F141" s="29">
        <v>1</v>
      </c>
      <c r="G141" s="29"/>
      <c r="H141" s="29"/>
      <c r="I141" s="29"/>
      <c r="J141" s="29"/>
      <c r="K141" s="29"/>
      <c r="L141" s="29">
        <v>1</v>
      </c>
      <c r="M141" s="30"/>
      <c r="N141" s="30"/>
      <c r="O141" s="29"/>
      <c r="P141" s="29"/>
      <c r="Q141" s="29">
        <v>1</v>
      </c>
      <c r="R141" s="29">
        <v>1</v>
      </c>
      <c r="S141" s="29"/>
      <c r="T141" s="29"/>
      <c r="U141" s="29"/>
      <c r="V141" s="29"/>
      <c r="W141" s="29"/>
      <c r="X141" s="38">
        <v>1</v>
      </c>
      <c r="Y141" s="2"/>
      <c r="Z141" s="2"/>
      <c r="AA141" s="2">
        <v>1</v>
      </c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>
        <v>1</v>
      </c>
      <c r="BQ141" s="32">
        <v>1</v>
      </c>
      <c r="BR141" s="32"/>
      <c r="BS141" s="32">
        <v>1</v>
      </c>
      <c r="BT141" s="32"/>
      <c r="BU141" s="32"/>
      <c r="BV141" s="32"/>
      <c r="BW141" s="32"/>
      <c r="BX141" s="32"/>
      <c r="BY141" s="32"/>
      <c r="BZ141" s="32"/>
      <c r="CA141" s="12">
        <f>IF(ISNA(VLOOKUP(FC141,[7]刘禹骏发起的直播!$F$16:$F$437,2,0)),"",1)</f>
        <v>1</v>
      </c>
      <c r="CB141" s="12">
        <f>IF(ISNA(VLOOKUP(FC141,[8]日程信息!$A$11:$A$298,2,0)),"",1)</f>
        <v>1</v>
      </c>
      <c r="CC141" s="12" t="str">
        <f>IF(ISNA(VLOOKUP(FC141,[9]视频会议通话详单!$A$7:$A$252,2,0)),"",1)</f>
        <v/>
      </c>
      <c r="CD141" s="12" t="str">
        <f>IF(ISNA(VLOOKUP(FC141,[10]视频会议通话详单!$A$7:$A$115,2,0)),"",1)</f>
        <v/>
      </c>
      <c r="CE141" s="12" t="str">
        <f>IF(ISNA(VLOOKUP(FC141,[11]日程信息!$A$11:$A$35,2,0)),"",1)</f>
        <v/>
      </c>
      <c r="CF141" s="12" t="str">
        <f>IF(ISNA(VLOOKUP(FC141,[12]创新创业宣讲!$E$17:$E$213,2,0)),"",1)</f>
        <v/>
      </c>
      <c r="CG141" s="12" t="str">
        <f>IF(ISNA(VLOOKUP(FC141,[13]日程信息!$A$11:$A$55,2,0)),"",1)</f>
        <v/>
      </c>
      <c r="CH141" s="12" t="str">
        <f>IF(ISNA(VLOOKUP(FC141,[14]日程信息!$A$11:$A$44,2,0)),"",1)</f>
        <v/>
      </c>
      <c r="CI141" s="12" t="str">
        <f>IF(ISNA(VLOOKUP(FC141,[15]日程信息!$A$11:$A$45,2,0)),"",1)</f>
        <v/>
      </c>
      <c r="CJ141" s="12" t="str">
        <f>IF(ISNA(VLOOKUP(FC141,[16]日程信息!$A$11:$A$45,2,0)),"",1)</f>
        <v/>
      </c>
      <c r="CK141" s="12" t="str">
        <f>IF(ISNA(VLOOKUP(FC141,[17]日程信息!$A$11:$A$37,2,0)),"",1)</f>
        <v/>
      </c>
      <c r="CN141" s="33"/>
      <c r="CO141" s="34"/>
      <c r="CP141" s="34">
        <v>1</v>
      </c>
      <c r="CQ141" s="34"/>
      <c r="CR141" s="34"/>
      <c r="CS141" s="34"/>
      <c r="CT141" s="34"/>
      <c r="CU141" s="34"/>
      <c r="CV141" s="34"/>
      <c r="CW141" s="34"/>
      <c r="CX141" s="34"/>
      <c r="CY141" s="34">
        <v>1</v>
      </c>
      <c r="CZ141" s="34"/>
      <c r="DA141" s="34"/>
      <c r="DB141" s="34"/>
      <c r="DC141" s="34"/>
      <c r="DD141" s="34"/>
      <c r="DE141" s="34"/>
      <c r="DF141" s="34"/>
      <c r="DG141" s="34"/>
      <c r="DH141" s="34">
        <v>1</v>
      </c>
      <c r="DI141" s="34"/>
      <c r="DJ141" s="34"/>
      <c r="DK141" s="34"/>
      <c r="DL141" s="34"/>
      <c r="DM141" s="34"/>
      <c r="DN141" s="34"/>
      <c r="DO141" s="34"/>
      <c r="DP141" s="34"/>
      <c r="DQ141" s="34"/>
      <c r="DR141" s="34"/>
      <c r="DS141" s="34"/>
      <c r="DT141" s="34"/>
      <c r="DU141" s="34">
        <v>1</v>
      </c>
      <c r="DV141" s="34"/>
      <c r="DW141" s="34">
        <v>1</v>
      </c>
      <c r="DX141" s="34">
        <v>1</v>
      </c>
      <c r="DY141" s="34"/>
      <c r="DZ141" s="34">
        <v>1</v>
      </c>
      <c r="EA141" s="34"/>
      <c r="EB141" s="34">
        <v>1</v>
      </c>
      <c r="EC141" s="34">
        <v>1</v>
      </c>
      <c r="ED141" s="34">
        <v>1</v>
      </c>
      <c r="EE141" s="34"/>
      <c r="EF141" s="34"/>
      <c r="EG141" s="34"/>
      <c r="EH141" s="34"/>
      <c r="EI141" s="34"/>
      <c r="EJ141" s="34"/>
      <c r="EK141" s="34">
        <v>1</v>
      </c>
      <c r="EL141" s="34">
        <v>1</v>
      </c>
      <c r="EM141" s="34"/>
      <c r="EN141" s="34"/>
      <c r="EO141" s="34"/>
      <c r="EP141" s="34"/>
      <c r="EQ141" s="34"/>
      <c r="ER141" s="34"/>
      <c r="ES141" s="34"/>
      <c r="ET141" s="34"/>
      <c r="EU141" s="34"/>
      <c r="EV141" s="34"/>
      <c r="EW141" s="34"/>
      <c r="EX141" s="34"/>
      <c r="EY141" s="34"/>
      <c r="EZ141" s="34"/>
      <c r="FA141" s="34">
        <v>4</v>
      </c>
      <c r="FB141" s="32">
        <f t="shared" si="4"/>
        <v>27</v>
      </c>
      <c r="FC141" s="41" t="s">
        <v>594</v>
      </c>
    </row>
    <row r="142" ht="15" spans="1:159">
      <c r="A142">
        <v>141</v>
      </c>
      <c r="B142" s="27" t="s">
        <v>596</v>
      </c>
      <c r="C142" s="27" t="s">
        <v>597</v>
      </c>
      <c r="D142" s="27" t="s">
        <v>598</v>
      </c>
      <c r="E142" s="28" t="s">
        <v>313</v>
      </c>
      <c r="F142" s="29">
        <v>0</v>
      </c>
      <c r="G142" s="29"/>
      <c r="H142" s="29"/>
      <c r="I142" s="29"/>
      <c r="J142" s="29"/>
      <c r="K142" s="29"/>
      <c r="L142" s="29"/>
      <c r="M142" s="30"/>
      <c r="N142" s="30"/>
      <c r="O142" s="29"/>
      <c r="P142" s="29"/>
      <c r="Q142" s="29"/>
      <c r="R142" s="29"/>
      <c r="S142" s="29"/>
      <c r="T142" s="29"/>
      <c r="U142" s="29"/>
      <c r="V142" s="29"/>
      <c r="W142" s="29"/>
      <c r="X142" s="38">
        <v>1</v>
      </c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12" t="str">
        <f>IF(ISNA(VLOOKUP(FC142,[7]刘禹骏发起的直播!$F$16:$F$437,2,0)),"",1)</f>
        <v/>
      </c>
      <c r="CB142" s="12" t="str">
        <f>IF(ISNA(VLOOKUP(FC142,[8]日程信息!$A$11:$A$298,2,0)),"",1)</f>
        <v/>
      </c>
      <c r="CC142" s="12" t="str">
        <f>IF(ISNA(VLOOKUP(FC142,[9]视频会议通话详单!$A$7:$A$252,2,0)),"",1)</f>
        <v/>
      </c>
      <c r="CD142" s="12" t="str">
        <f>IF(ISNA(VLOOKUP(FC142,[10]视频会议通话详单!$A$7:$A$115,2,0)),"",1)</f>
        <v/>
      </c>
      <c r="CE142" s="12" t="str">
        <f>IF(ISNA(VLOOKUP(FC142,[11]日程信息!$A$11:$A$35,2,0)),"",1)</f>
        <v/>
      </c>
      <c r="CF142" s="12" t="str">
        <f>IF(ISNA(VLOOKUP(FC142,[12]创新创业宣讲!$E$17:$E$213,2,0)),"",1)</f>
        <v/>
      </c>
      <c r="CG142" s="12">
        <f>IF(ISNA(VLOOKUP(FC142,[13]日程信息!$A$11:$A$55,2,0)),"",1)</f>
        <v>1</v>
      </c>
      <c r="CH142" s="12">
        <f>IF(ISNA(VLOOKUP(FC142,[14]日程信息!$A$11:$A$44,2,0)),"",1)</f>
        <v>1</v>
      </c>
      <c r="CI142" s="12">
        <f>IF(ISNA(VLOOKUP(FC142,[15]日程信息!$A$11:$A$45,2,0)),"",1)</f>
        <v>1</v>
      </c>
      <c r="CJ142" s="12">
        <f>IF(ISNA(VLOOKUP(FC142,[16]日程信息!$A$11:$A$45,2,0)),"",1)</f>
        <v>1</v>
      </c>
      <c r="CK142" s="12">
        <f>IF(ISNA(VLOOKUP(FC142,[17]日程信息!$A$11:$A$37,2,0)),"",1)</f>
        <v>1</v>
      </c>
      <c r="CM142">
        <v>1</v>
      </c>
      <c r="CN142" s="33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4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4"/>
      <c r="EQ142" s="34"/>
      <c r="ER142" s="34"/>
      <c r="ES142" s="34"/>
      <c r="ET142" s="34"/>
      <c r="EU142" s="34"/>
      <c r="EV142" s="34"/>
      <c r="EW142" s="34"/>
      <c r="EX142" s="34"/>
      <c r="EY142" s="34"/>
      <c r="EZ142" s="34"/>
      <c r="FA142" s="34"/>
      <c r="FB142" s="32">
        <f t="shared" si="4"/>
        <v>7</v>
      </c>
      <c r="FC142" s="41" t="s">
        <v>596</v>
      </c>
    </row>
    <row r="143" ht="15" spans="1:159">
      <c r="A143">
        <v>142</v>
      </c>
      <c r="B143" s="27" t="s">
        <v>599</v>
      </c>
      <c r="C143" s="27" t="s">
        <v>600</v>
      </c>
      <c r="D143" s="27" t="s">
        <v>598</v>
      </c>
      <c r="E143" s="28" t="s">
        <v>316</v>
      </c>
      <c r="F143" s="29">
        <v>0</v>
      </c>
      <c r="G143" s="29"/>
      <c r="H143" s="29"/>
      <c r="I143" s="29"/>
      <c r="J143" s="29"/>
      <c r="K143" s="29"/>
      <c r="L143" s="29"/>
      <c r="M143" s="30"/>
      <c r="N143" s="30"/>
      <c r="O143" s="29"/>
      <c r="P143" s="29"/>
      <c r="Q143" s="29"/>
      <c r="R143" s="29"/>
      <c r="S143" s="29"/>
      <c r="T143" s="29"/>
      <c r="U143" s="29"/>
      <c r="V143" s="29"/>
      <c r="W143" s="29"/>
      <c r="X143" s="38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32"/>
      <c r="BH143" s="32"/>
      <c r="BI143" s="32"/>
      <c r="BJ143" s="32">
        <v>1</v>
      </c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12" t="str">
        <f>IF(ISNA(VLOOKUP(FC143,[7]刘禹骏发起的直播!$F$16:$F$437,2,0)),"",1)</f>
        <v/>
      </c>
      <c r="CB143" s="12" t="str">
        <f>IF(ISNA(VLOOKUP(FC143,[8]日程信息!$A$11:$A$298,2,0)),"",1)</f>
        <v/>
      </c>
      <c r="CC143" s="12" t="str">
        <f>IF(ISNA(VLOOKUP(FC143,[9]视频会议通话详单!$A$7:$A$252,2,0)),"",1)</f>
        <v/>
      </c>
      <c r="CD143" s="12" t="str">
        <f>IF(ISNA(VLOOKUP(FC143,[10]视频会议通话详单!$A$7:$A$115,2,0)),"",1)</f>
        <v/>
      </c>
      <c r="CE143" s="12" t="str">
        <f>IF(ISNA(VLOOKUP(FC143,[11]日程信息!$A$11:$A$35,2,0)),"",1)</f>
        <v/>
      </c>
      <c r="CF143" s="12" t="str">
        <f>IF(ISNA(VLOOKUP(FC143,[12]创新创业宣讲!$E$17:$E$213,2,0)),"",1)</f>
        <v/>
      </c>
      <c r="CG143" s="12" t="str">
        <f>IF(ISNA(VLOOKUP(FC143,[13]日程信息!$A$11:$A$55,2,0)),"",1)</f>
        <v/>
      </c>
      <c r="CH143" s="12" t="str">
        <f>IF(ISNA(VLOOKUP(FC143,[14]日程信息!$A$11:$A$44,2,0)),"",1)</f>
        <v/>
      </c>
      <c r="CI143" s="12" t="str">
        <f>IF(ISNA(VLOOKUP(FC143,[15]日程信息!$A$11:$A$45,2,0)),"",1)</f>
        <v/>
      </c>
      <c r="CJ143" s="12" t="str">
        <f>IF(ISNA(VLOOKUP(FC143,[16]日程信息!$A$11:$A$45,2,0)),"",1)</f>
        <v/>
      </c>
      <c r="CK143" s="12" t="str">
        <f>IF(ISNA(VLOOKUP(FC143,[17]日程信息!$A$11:$A$37,2,0)),"",1)</f>
        <v/>
      </c>
      <c r="CN143" s="33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>
        <v>1</v>
      </c>
      <c r="DS143" s="34"/>
      <c r="DT143" s="34"/>
      <c r="DU143" s="34"/>
      <c r="DV143" s="34"/>
      <c r="DW143" s="34"/>
      <c r="DX143" s="34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  <c r="EL143" s="34"/>
      <c r="EM143" s="34"/>
      <c r="EN143" s="34"/>
      <c r="EO143" s="34"/>
      <c r="EP143" s="34"/>
      <c r="EQ143" s="34"/>
      <c r="ER143" s="34"/>
      <c r="ES143" s="34"/>
      <c r="ET143" s="34"/>
      <c r="EU143" s="34"/>
      <c r="EV143" s="34"/>
      <c r="EW143" s="34"/>
      <c r="EX143" s="34"/>
      <c r="EY143" s="34"/>
      <c r="EZ143" s="34"/>
      <c r="FA143" s="34"/>
      <c r="FB143" s="32">
        <f t="shared" si="4"/>
        <v>2</v>
      </c>
      <c r="FC143" s="41" t="s">
        <v>599</v>
      </c>
    </row>
    <row r="144" ht="15" spans="1:159">
      <c r="A144">
        <v>143</v>
      </c>
      <c r="B144" s="27" t="s">
        <v>601</v>
      </c>
      <c r="C144" s="27" t="s">
        <v>602</v>
      </c>
      <c r="D144" s="27" t="s">
        <v>598</v>
      </c>
      <c r="E144" s="28" t="s">
        <v>313</v>
      </c>
      <c r="F144" s="29">
        <v>0</v>
      </c>
      <c r="G144" s="29"/>
      <c r="H144" s="29"/>
      <c r="I144" s="29"/>
      <c r="J144" s="29"/>
      <c r="K144" s="29"/>
      <c r="L144" s="29"/>
      <c r="M144" s="30"/>
      <c r="N144" s="30"/>
      <c r="O144" s="29"/>
      <c r="P144" s="29"/>
      <c r="Q144" s="29"/>
      <c r="R144" s="29"/>
      <c r="S144" s="29"/>
      <c r="T144" s="29"/>
      <c r="U144" s="29"/>
      <c r="V144" s="29"/>
      <c r="W144" s="29"/>
      <c r="X144" s="38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>
        <v>1</v>
      </c>
      <c r="BT144" s="32"/>
      <c r="BU144" s="32"/>
      <c r="BV144" s="32"/>
      <c r="BW144" s="32"/>
      <c r="BX144" s="32"/>
      <c r="BY144" s="32"/>
      <c r="BZ144" s="32"/>
      <c r="CA144" s="12" t="str">
        <f>IF(ISNA(VLOOKUP(FC144,[7]刘禹骏发起的直播!$F$16:$F$437,2,0)),"",1)</f>
        <v/>
      </c>
      <c r="CB144" s="12" t="str">
        <f>IF(ISNA(VLOOKUP(FC144,[8]日程信息!$A$11:$A$298,2,0)),"",1)</f>
        <v/>
      </c>
      <c r="CC144" s="12" t="str">
        <f>IF(ISNA(VLOOKUP(FC144,[9]视频会议通话详单!$A$7:$A$252,2,0)),"",1)</f>
        <v/>
      </c>
      <c r="CD144" s="12" t="str">
        <f>IF(ISNA(VLOOKUP(FC144,[10]视频会议通话详单!$A$7:$A$115,2,0)),"",1)</f>
        <v/>
      </c>
      <c r="CE144" s="12" t="str">
        <f>IF(ISNA(VLOOKUP(FC144,[11]日程信息!$A$11:$A$35,2,0)),"",1)</f>
        <v/>
      </c>
      <c r="CF144" s="12" t="str">
        <f>IF(ISNA(VLOOKUP(FC144,[12]创新创业宣讲!$E$17:$E$213,2,0)),"",1)</f>
        <v/>
      </c>
      <c r="CG144" s="12" t="str">
        <f>IF(ISNA(VLOOKUP(FC144,[13]日程信息!$A$11:$A$55,2,0)),"",1)</f>
        <v/>
      </c>
      <c r="CH144" s="12" t="str">
        <f>IF(ISNA(VLOOKUP(FC144,[14]日程信息!$A$11:$A$44,2,0)),"",1)</f>
        <v/>
      </c>
      <c r="CI144" s="12" t="str">
        <f>IF(ISNA(VLOOKUP(FC144,[15]日程信息!$A$11:$A$45,2,0)),"",1)</f>
        <v/>
      </c>
      <c r="CJ144" s="12" t="str">
        <f>IF(ISNA(VLOOKUP(FC144,[16]日程信息!$A$11:$A$45,2,0)),"",1)</f>
        <v/>
      </c>
      <c r="CK144" s="12" t="str">
        <f>IF(ISNA(VLOOKUP(FC144,[17]日程信息!$A$11:$A$37,2,0)),"",1)</f>
        <v/>
      </c>
      <c r="CN144" s="33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>
        <v>1</v>
      </c>
      <c r="DX144" s="34"/>
      <c r="DY144" s="34">
        <v>1</v>
      </c>
      <c r="DZ144" s="34"/>
      <c r="EA144" s="34"/>
      <c r="EB144" s="34"/>
      <c r="EC144" s="34">
        <v>1</v>
      </c>
      <c r="ED144" s="34"/>
      <c r="EE144" s="34"/>
      <c r="EF144" s="34"/>
      <c r="EG144" s="34">
        <v>1</v>
      </c>
      <c r="EH144" s="34"/>
      <c r="EI144" s="34"/>
      <c r="EJ144" s="34">
        <v>1</v>
      </c>
      <c r="EK144" s="34">
        <v>1</v>
      </c>
      <c r="EL144" s="34">
        <v>1</v>
      </c>
      <c r="EM144" s="34"/>
      <c r="EN144" s="34"/>
      <c r="EO144" s="34"/>
      <c r="EP144" s="34"/>
      <c r="EQ144" s="34">
        <v>1</v>
      </c>
      <c r="ER144" s="34"/>
      <c r="ES144" s="34"/>
      <c r="ET144" s="34"/>
      <c r="EU144" s="34"/>
      <c r="EV144" s="34"/>
      <c r="EW144" s="34"/>
      <c r="EX144" s="34"/>
      <c r="EY144" s="34"/>
      <c r="EZ144" s="34"/>
      <c r="FA144" s="34"/>
      <c r="FB144" s="32">
        <f t="shared" si="4"/>
        <v>9</v>
      </c>
      <c r="FC144" s="41" t="s">
        <v>601</v>
      </c>
    </row>
    <row r="145" ht="15" spans="1:159">
      <c r="A145">
        <v>144</v>
      </c>
      <c r="B145" s="27" t="s">
        <v>603</v>
      </c>
      <c r="C145" s="27" t="s">
        <v>604</v>
      </c>
      <c r="D145" s="27" t="s">
        <v>598</v>
      </c>
      <c r="E145" s="28" t="s">
        <v>316</v>
      </c>
      <c r="F145" s="29">
        <v>0</v>
      </c>
      <c r="G145" s="29"/>
      <c r="H145" s="29"/>
      <c r="I145" s="29"/>
      <c r="J145" s="29"/>
      <c r="K145" s="29"/>
      <c r="L145" s="29"/>
      <c r="M145" s="30"/>
      <c r="N145" s="30"/>
      <c r="O145" s="29"/>
      <c r="P145" s="29"/>
      <c r="Q145" s="29"/>
      <c r="R145" s="29"/>
      <c r="S145" s="29"/>
      <c r="T145" s="29"/>
      <c r="U145" s="29"/>
      <c r="V145" s="29"/>
      <c r="W145" s="29"/>
      <c r="X145" s="38">
        <v>1</v>
      </c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12" t="str">
        <f>IF(ISNA(VLOOKUP(FC145,[7]刘禹骏发起的直播!$F$16:$F$437,2,0)),"",1)</f>
        <v/>
      </c>
      <c r="CB145" s="12" t="str">
        <f>IF(ISNA(VLOOKUP(FC145,[8]日程信息!$A$11:$A$298,2,0)),"",1)</f>
        <v/>
      </c>
      <c r="CC145" s="12" t="str">
        <f>IF(ISNA(VLOOKUP(FC145,[9]视频会议通话详单!$A$7:$A$252,2,0)),"",1)</f>
        <v/>
      </c>
      <c r="CD145" s="12" t="str">
        <f>IF(ISNA(VLOOKUP(FC145,[10]视频会议通话详单!$A$7:$A$115,2,0)),"",1)</f>
        <v/>
      </c>
      <c r="CE145" s="12" t="str">
        <f>IF(ISNA(VLOOKUP(FC145,[11]日程信息!$A$11:$A$35,2,0)),"",1)</f>
        <v/>
      </c>
      <c r="CF145" s="12">
        <f>IF(ISNA(VLOOKUP(FC145,[12]创新创业宣讲!$E$17:$E$213,2,0)),"",1)</f>
        <v>1</v>
      </c>
      <c r="CG145" s="12" t="str">
        <f>IF(ISNA(VLOOKUP(FC145,[13]日程信息!$A$11:$A$55,2,0)),"",1)</f>
        <v/>
      </c>
      <c r="CH145" s="12" t="str">
        <f>IF(ISNA(VLOOKUP(FC145,[14]日程信息!$A$11:$A$44,2,0)),"",1)</f>
        <v/>
      </c>
      <c r="CI145" s="12" t="str">
        <f>IF(ISNA(VLOOKUP(FC145,[15]日程信息!$A$11:$A$45,2,0)),"",1)</f>
        <v/>
      </c>
      <c r="CJ145" s="12" t="str">
        <f>IF(ISNA(VLOOKUP(FC145,[16]日程信息!$A$11:$A$45,2,0)),"",1)</f>
        <v/>
      </c>
      <c r="CK145" s="12" t="str">
        <f>IF(ISNA(VLOOKUP(FC145,[17]日程信息!$A$11:$A$37,2,0)),"",1)</f>
        <v/>
      </c>
      <c r="CN145" s="33"/>
      <c r="CO145" s="34"/>
      <c r="CP145" s="34"/>
      <c r="CQ145" s="34"/>
      <c r="CR145" s="34"/>
      <c r="CS145" s="34"/>
      <c r="CT145" s="34"/>
      <c r="CU145" s="34"/>
      <c r="CV145" s="34"/>
      <c r="CW145" s="34"/>
      <c r="CX145" s="34"/>
      <c r="CY145" s="34"/>
      <c r="CZ145" s="34"/>
      <c r="DA145" s="34"/>
      <c r="DB145" s="34"/>
      <c r="DC145" s="34"/>
      <c r="DD145" s="34"/>
      <c r="DE145" s="34"/>
      <c r="DF145" s="34"/>
      <c r="DG145" s="34"/>
      <c r="DH145" s="34"/>
      <c r="DI145" s="34"/>
      <c r="DJ145" s="34"/>
      <c r="DK145" s="34"/>
      <c r="DL145" s="34"/>
      <c r="DM145" s="34"/>
      <c r="DN145" s="34"/>
      <c r="DO145" s="34"/>
      <c r="DP145" s="34"/>
      <c r="DQ145" s="34"/>
      <c r="DR145" s="34"/>
      <c r="DS145" s="34"/>
      <c r="DT145" s="34"/>
      <c r="DU145" s="34"/>
      <c r="DV145" s="34"/>
      <c r="DW145" s="34"/>
      <c r="DX145" s="34"/>
      <c r="DY145" s="34"/>
      <c r="DZ145" s="34"/>
      <c r="EA145" s="34"/>
      <c r="EB145" s="34"/>
      <c r="EC145" s="34"/>
      <c r="ED145" s="34"/>
      <c r="EE145" s="34"/>
      <c r="EF145" s="34"/>
      <c r="EG145" s="34"/>
      <c r="EH145" s="34"/>
      <c r="EI145" s="34"/>
      <c r="EJ145" s="34"/>
      <c r="EK145" s="34"/>
      <c r="EL145" s="34"/>
      <c r="EM145" s="34"/>
      <c r="EN145" s="34"/>
      <c r="EO145" s="34"/>
      <c r="EP145" s="34"/>
      <c r="EQ145" s="34"/>
      <c r="ER145" s="34"/>
      <c r="ES145" s="34"/>
      <c r="ET145" s="34"/>
      <c r="EU145" s="34"/>
      <c r="EV145" s="34"/>
      <c r="EW145" s="34"/>
      <c r="EX145" s="34"/>
      <c r="EY145" s="34"/>
      <c r="EZ145" s="34"/>
      <c r="FA145" s="34"/>
      <c r="FB145" s="32">
        <f t="shared" si="4"/>
        <v>2</v>
      </c>
      <c r="FC145" s="41" t="s">
        <v>603</v>
      </c>
    </row>
    <row r="146" ht="15" spans="1:159">
      <c r="A146">
        <v>145</v>
      </c>
      <c r="B146" s="27" t="s">
        <v>605</v>
      </c>
      <c r="C146" s="27" t="s">
        <v>606</v>
      </c>
      <c r="D146" s="27" t="s">
        <v>598</v>
      </c>
      <c r="E146" s="28" t="s">
        <v>313</v>
      </c>
      <c r="F146" s="29">
        <v>0</v>
      </c>
      <c r="G146" s="29"/>
      <c r="H146" s="29"/>
      <c r="I146" s="29"/>
      <c r="J146" s="29"/>
      <c r="K146" s="29"/>
      <c r="L146" s="29"/>
      <c r="M146" s="30"/>
      <c r="N146" s="30"/>
      <c r="O146" s="29"/>
      <c r="P146" s="29"/>
      <c r="Q146" s="29"/>
      <c r="R146" s="29"/>
      <c r="S146" s="29"/>
      <c r="T146" s="29"/>
      <c r="U146" s="29"/>
      <c r="V146" s="29"/>
      <c r="W146" s="29"/>
      <c r="X146" s="38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>
        <f>VLOOKUP(FC146,[28]日程信息!$A$10:$D$49,4,0)</f>
        <v>1</v>
      </c>
      <c r="BE146" s="2"/>
      <c r="BF146" s="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>
        <v>1</v>
      </c>
      <c r="BY146" s="32"/>
      <c r="BZ146" s="32"/>
      <c r="CA146" s="12" t="str">
        <f>IF(ISNA(VLOOKUP(FC146,[7]刘禹骏发起的直播!$F$16:$F$437,2,0)),"",1)</f>
        <v/>
      </c>
      <c r="CB146" s="12" t="str">
        <f>IF(ISNA(VLOOKUP(FC146,[8]日程信息!$A$11:$A$298,2,0)),"",1)</f>
        <v/>
      </c>
      <c r="CC146" s="12" t="str">
        <f>IF(ISNA(VLOOKUP(FC146,[9]视频会议通话详单!$A$7:$A$252,2,0)),"",1)</f>
        <v/>
      </c>
      <c r="CD146" s="12" t="str">
        <f>IF(ISNA(VLOOKUP(FC146,[10]视频会议通话详单!$A$7:$A$115,2,0)),"",1)</f>
        <v/>
      </c>
      <c r="CE146" s="12" t="str">
        <f>IF(ISNA(VLOOKUP(FC146,[11]日程信息!$A$11:$A$35,2,0)),"",1)</f>
        <v/>
      </c>
      <c r="CF146" s="12">
        <f>IF(ISNA(VLOOKUP(FC146,[12]创新创业宣讲!$E$17:$E$213,2,0)),"",1)</f>
        <v>1</v>
      </c>
      <c r="CG146" s="12" t="str">
        <f>IF(ISNA(VLOOKUP(FC146,[13]日程信息!$A$11:$A$55,2,0)),"",1)</f>
        <v/>
      </c>
      <c r="CH146" s="12" t="str">
        <f>IF(ISNA(VLOOKUP(FC146,[14]日程信息!$A$11:$A$44,2,0)),"",1)</f>
        <v/>
      </c>
      <c r="CI146" s="12" t="str">
        <f>IF(ISNA(VLOOKUP(FC146,[15]日程信息!$A$11:$A$45,2,0)),"",1)</f>
        <v/>
      </c>
      <c r="CJ146" s="12" t="str">
        <f>IF(ISNA(VLOOKUP(FC146,[16]日程信息!$A$11:$A$45,2,0)),"",1)</f>
        <v/>
      </c>
      <c r="CK146" s="12" t="str">
        <f>IF(ISNA(VLOOKUP(FC146,[17]日程信息!$A$11:$A$37,2,0)),"",1)</f>
        <v/>
      </c>
      <c r="CN146" s="33"/>
      <c r="CO146" s="34"/>
      <c r="CP146" s="34">
        <v>1</v>
      </c>
      <c r="CQ146" s="34"/>
      <c r="CR146" s="34"/>
      <c r="CS146" s="34"/>
      <c r="CT146" s="34"/>
      <c r="CU146" s="34"/>
      <c r="CV146" s="34"/>
      <c r="CW146" s="34"/>
      <c r="CX146" s="34"/>
      <c r="CY146" s="34"/>
      <c r="CZ146" s="34"/>
      <c r="DA146" s="34"/>
      <c r="DB146" s="34"/>
      <c r="DC146" s="34"/>
      <c r="DD146" s="34"/>
      <c r="DE146" s="34"/>
      <c r="DF146" s="34"/>
      <c r="DG146" s="34"/>
      <c r="DH146" s="34">
        <v>1</v>
      </c>
      <c r="DI146" s="34"/>
      <c r="DJ146" s="34"/>
      <c r="DK146" s="34"/>
      <c r="DL146" s="34"/>
      <c r="DM146" s="34"/>
      <c r="DN146" s="34"/>
      <c r="DO146" s="34"/>
      <c r="DP146" s="34"/>
      <c r="DQ146" s="34"/>
      <c r="DR146" s="34">
        <v>1</v>
      </c>
      <c r="DS146" s="34"/>
      <c r="DT146" s="34"/>
      <c r="DU146" s="34"/>
      <c r="DV146" s="34"/>
      <c r="DW146" s="34"/>
      <c r="DX146" s="34"/>
      <c r="DY146" s="34"/>
      <c r="DZ146" s="34"/>
      <c r="EA146" s="34"/>
      <c r="EB146" s="34"/>
      <c r="EC146" s="34"/>
      <c r="ED146" s="34"/>
      <c r="EE146" s="34"/>
      <c r="EF146" s="34"/>
      <c r="EG146" s="34"/>
      <c r="EH146" s="34"/>
      <c r="EI146" s="34"/>
      <c r="EJ146" s="34"/>
      <c r="EK146" s="34"/>
      <c r="EL146" s="34"/>
      <c r="EM146" s="34"/>
      <c r="EN146" s="34"/>
      <c r="EO146" s="34"/>
      <c r="EP146" s="34"/>
      <c r="EQ146" s="34"/>
      <c r="ER146" s="34"/>
      <c r="ES146" s="34"/>
      <c r="ET146" s="34"/>
      <c r="EU146" s="34"/>
      <c r="EV146" s="34"/>
      <c r="EW146" s="34"/>
      <c r="EX146" s="34"/>
      <c r="EY146" s="34"/>
      <c r="EZ146" s="34"/>
      <c r="FA146" s="34"/>
      <c r="FB146" s="32">
        <f t="shared" si="4"/>
        <v>6</v>
      </c>
      <c r="FC146" s="41" t="s">
        <v>605</v>
      </c>
    </row>
    <row r="147" ht="15" spans="1:159">
      <c r="A147">
        <v>146</v>
      </c>
      <c r="B147" s="27" t="s">
        <v>607</v>
      </c>
      <c r="C147" s="27" t="s">
        <v>608</v>
      </c>
      <c r="D147" s="27" t="s">
        <v>598</v>
      </c>
      <c r="E147" s="28" t="s">
        <v>316</v>
      </c>
      <c r="F147" s="29">
        <v>0</v>
      </c>
      <c r="G147" s="29"/>
      <c r="H147" s="29">
        <v>1</v>
      </c>
      <c r="I147" s="29"/>
      <c r="J147" s="29"/>
      <c r="K147" s="29">
        <v>1</v>
      </c>
      <c r="L147" s="29"/>
      <c r="M147" s="30"/>
      <c r="N147" s="30"/>
      <c r="O147" s="29"/>
      <c r="P147" s="29"/>
      <c r="Q147" s="29"/>
      <c r="R147" s="29"/>
      <c r="S147" s="29"/>
      <c r="T147" s="29"/>
      <c r="U147" s="29"/>
      <c r="V147" s="29"/>
      <c r="W147" s="29"/>
      <c r="X147" s="38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32"/>
      <c r="BH147" s="32"/>
      <c r="BI147" s="32"/>
      <c r="BJ147" s="32"/>
      <c r="BK147" s="32"/>
      <c r="BL147" s="32"/>
      <c r="BM147" s="32"/>
      <c r="BN147" s="32"/>
      <c r="BO147" s="32">
        <v>1</v>
      </c>
      <c r="BP147" s="32"/>
      <c r="BQ147" s="32"/>
      <c r="BR147" s="32"/>
      <c r="BS147" s="32">
        <v>1</v>
      </c>
      <c r="BT147" s="32"/>
      <c r="BU147" s="32"/>
      <c r="BV147" s="32"/>
      <c r="BW147" s="32"/>
      <c r="BX147" s="32">
        <v>1</v>
      </c>
      <c r="BY147" s="32"/>
      <c r="BZ147" s="32"/>
      <c r="CA147" s="12" t="str">
        <f>IF(ISNA(VLOOKUP(FC147,[7]刘禹骏发起的直播!$F$16:$F$437,2,0)),"",1)</f>
        <v/>
      </c>
      <c r="CB147" s="12" t="str">
        <f>IF(ISNA(VLOOKUP(FC147,[8]日程信息!$A$11:$A$298,2,0)),"",1)</f>
        <v/>
      </c>
      <c r="CC147" s="12">
        <f>IF(ISNA(VLOOKUP(FC147,[9]视频会议通话详单!$A$7:$A$252,2,0)),"",1)</f>
        <v>1</v>
      </c>
      <c r="CD147" s="12" t="str">
        <f>IF(ISNA(VLOOKUP(FC147,[10]视频会议通话详单!$A$7:$A$115,2,0)),"",1)</f>
        <v/>
      </c>
      <c r="CE147" s="12" t="str">
        <f>IF(ISNA(VLOOKUP(FC147,[11]日程信息!$A$11:$A$35,2,0)),"",1)</f>
        <v/>
      </c>
      <c r="CF147" s="12">
        <f>IF(ISNA(VLOOKUP(FC147,[12]创新创业宣讲!$E$17:$E$213,2,0)),"",1)</f>
        <v>1</v>
      </c>
      <c r="CG147" s="12" t="str">
        <f>IF(ISNA(VLOOKUP(FC147,[13]日程信息!$A$11:$A$55,2,0)),"",1)</f>
        <v/>
      </c>
      <c r="CH147" s="12" t="str">
        <f>IF(ISNA(VLOOKUP(FC147,[14]日程信息!$A$11:$A$44,2,0)),"",1)</f>
        <v/>
      </c>
      <c r="CI147" s="12" t="str">
        <f>IF(ISNA(VLOOKUP(FC147,[15]日程信息!$A$11:$A$45,2,0)),"",1)</f>
        <v/>
      </c>
      <c r="CJ147" s="12" t="str">
        <f>IF(ISNA(VLOOKUP(FC147,[16]日程信息!$A$11:$A$45,2,0)),"",1)</f>
        <v/>
      </c>
      <c r="CK147" s="12" t="str">
        <f>IF(ISNA(VLOOKUP(FC147,[17]日程信息!$A$11:$A$37,2,0)),"",1)</f>
        <v/>
      </c>
      <c r="CN147" s="33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>
        <v>1</v>
      </c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4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>
        <v>1</v>
      </c>
      <c r="EL147" s="34">
        <v>1</v>
      </c>
      <c r="EM147" s="34"/>
      <c r="EN147" s="34"/>
      <c r="EO147" s="34"/>
      <c r="EP147" s="34"/>
      <c r="EQ147" s="34"/>
      <c r="ER147" s="34"/>
      <c r="ES147" s="34"/>
      <c r="ET147" s="34"/>
      <c r="EU147" s="34">
        <v>1</v>
      </c>
      <c r="EV147" s="34"/>
      <c r="EW147" s="34"/>
      <c r="EX147" s="34"/>
      <c r="EY147" s="34"/>
      <c r="EZ147" s="34"/>
      <c r="FA147" s="34"/>
      <c r="FB147" s="32">
        <f t="shared" si="4"/>
        <v>11</v>
      </c>
      <c r="FC147" s="41" t="s">
        <v>607</v>
      </c>
    </row>
    <row r="148" ht="15" spans="1:159">
      <c r="A148">
        <v>147</v>
      </c>
      <c r="B148" s="27" t="s">
        <v>609</v>
      </c>
      <c r="C148" s="27" t="s">
        <v>610</v>
      </c>
      <c r="D148" s="27" t="s">
        <v>598</v>
      </c>
      <c r="E148" s="28" t="s">
        <v>313</v>
      </c>
      <c r="F148" s="29">
        <v>0</v>
      </c>
      <c r="G148" s="29"/>
      <c r="H148" s="29"/>
      <c r="I148" s="29"/>
      <c r="J148" s="29"/>
      <c r="K148" s="29"/>
      <c r="L148" s="29"/>
      <c r="M148" s="30"/>
      <c r="N148" s="30"/>
      <c r="O148" s="29"/>
      <c r="P148" s="29"/>
      <c r="Q148" s="29"/>
      <c r="R148" s="29"/>
      <c r="S148" s="29"/>
      <c r="T148" s="29"/>
      <c r="U148" s="29"/>
      <c r="V148" s="29"/>
      <c r="W148" s="29"/>
      <c r="X148" s="38">
        <v>1</v>
      </c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32"/>
      <c r="BH148" s="32">
        <v>1</v>
      </c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>
        <v>1</v>
      </c>
      <c r="BT148" s="32"/>
      <c r="BU148" s="32"/>
      <c r="BV148" s="32"/>
      <c r="BW148" s="32"/>
      <c r="BX148" s="32"/>
      <c r="BY148" s="32"/>
      <c r="BZ148" s="32"/>
      <c r="CA148" s="12" t="str">
        <f>IF(ISNA(VLOOKUP(FC148,[7]刘禹骏发起的直播!$F$16:$F$437,2,0)),"",1)</f>
        <v/>
      </c>
      <c r="CB148" s="12" t="str">
        <f>IF(ISNA(VLOOKUP(FC148,[8]日程信息!$A$11:$A$298,2,0)),"",1)</f>
        <v/>
      </c>
      <c r="CC148" s="12" t="str">
        <f>IF(ISNA(VLOOKUP(FC148,[9]视频会议通话详单!$A$7:$A$252,2,0)),"",1)</f>
        <v/>
      </c>
      <c r="CD148" s="12" t="str">
        <f>IF(ISNA(VLOOKUP(FC148,[10]视频会议通话详单!$A$7:$A$115,2,0)),"",1)</f>
        <v/>
      </c>
      <c r="CE148" s="12" t="str">
        <f>IF(ISNA(VLOOKUP(FC148,[11]日程信息!$A$11:$A$35,2,0)),"",1)</f>
        <v/>
      </c>
      <c r="CF148" s="12" t="str">
        <f>IF(ISNA(VLOOKUP(FC148,[12]创新创业宣讲!$E$17:$E$213,2,0)),"",1)</f>
        <v/>
      </c>
      <c r="CG148" s="12" t="str">
        <f>IF(ISNA(VLOOKUP(FC148,[13]日程信息!$A$11:$A$55,2,0)),"",1)</f>
        <v/>
      </c>
      <c r="CH148" s="12" t="str">
        <f>IF(ISNA(VLOOKUP(FC148,[14]日程信息!$A$11:$A$44,2,0)),"",1)</f>
        <v/>
      </c>
      <c r="CI148" s="12" t="str">
        <f>IF(ISNA(VLOOKUP(FC148,[15]日程信息!$A$11:$A$45,2,0)),"",1)</f>
        <v/>
      </c>
      <c r="CJ148" s="12" t="str">
        <f>IF(ISNA(VLOOKUP(FC148,[16]日程信息!$A$11:$A$45,2,0)),"",1)</f>
        <v/>
      </c>
      <c r="CK148" s="12" t="str">
        <f>IF(ISNA(VLOOKUP(FC148,[17]日程信息!$A$11:$A$37,2,0)),"",1)</f>
        <v/>
      </c>
      <c r="CN148" s="33"/>
      <c r="CO148" s="34"/>
      <c r="CP148" s="34"/>
      <c r="CQ148" s="34">
        <v>1</v>
      </c>
      <c r="CR148" s="34"/>
      <c r="CS148" s="34"/>
      <c r="CT148" s="34"/>
      <c r="CU148" s="34"/>
      <c r="CV148" s="34"/>
      <c r="CW148" s="34">
        <v>1</v>
      </c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>
        <f>VLOOKUP(FC148,[20]日程信息!$A$11:$B$60,2,FALSE)</f>
        <v>1</v>
      </c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4"/>
      <c r="DY148" s="34"/>
      <c r="DZ148" s="34">
        <v>1</v>
      </c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  <c r="EO148" s="34"/>
      <c r="EP148" s="34"/>
      <c r="EQ148" s="34"/>
      <c r="ER148" s="34"/>
      <c r="ES148" s="34"/>
      <c r="ET148" s="34"/>
      <c r="EU148" s="34"/>
      <c r="EV148" s="34"/>
      <c r="EW148" s="34"/>
      <c r="EX148" s="34"/>
      <c r="EY148" s="34"/>
      <c r="EZ148" s="34"/>
      <c r="FA148" s="34"/>
      <c r="FB148" s="32">
        <f t="shared" si="4"/>
        <v>7</v>
      </c>
      <c r="FC148" s="41" t="s">
        <v>609</v>
      </c>
    </row>
    <row r="149" ht="15" spans="1:159">
      <c r="A149">
        <v>148</v>
      </c>
      <c r="B149" s="27" t="s">
        <v>611</v>
      </c>
      <c r="C149" s="27" t="s">
        <v>612</v>
      </c>
      <c r="D149" s="27" t="s">
        <v>598</v>
      </c>
      <c r="E149" s="28" t="s">
        <v>316</v>
      </c>
      <c r="F149" s="29">
        <v>0</v>
      </c>
      <c r="G149" s="29"/>
      <c r="H149" s="29"/>
      <c r="I149" s="29"/>
      <c r="J149" s="29"/>
      <c r="K149" s="29"/>
      <c r="L149" s="29"/>
      <c r="M149" s="30"/>
      <c r="N149" s="30"/>
      <c r="O149" s="29"/>
      <c r="P149" s="29"/>
      <c r="Q149" s="29"/>
      <c r="R149" s="29"/>
      <c r="S149" s="29"/>
      <c r="T149" s="29"/>
      <c r="U149" s="29"/>
      <c r="V149" s="29"/>
      <c r="W149" s="29"/>
      <c r="X149" s="38">
        <v>1</v>
      </c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>
        <v>1</v>
      </c>
      <c r="BX149" s="32">
        <v>1</v>
      </c>
      <c r="BY149" s="32"/>
      <c r="BZ149" s="32"/>
      <c r="CA149" s="12" t="str">
        <f>IF(ISNA(VLOOKUP(FC149,[7]刘禹骏发起的直播!$F$16:$F$437,2,0)),"",1)</f>
        <v/>
      </c>
      <c r="CB149" s="12" t="str">
        <f>IF(ISNA(VLOOKUP(FC149,[8]日程信息!$A$11:$A$298,2,0)),"",1)</f>
        <v/>
      </c>
      <c r="CC149" s="12" t="str">
        <f>IF(ISNA(VLOOKUP(FC149,[9]视频会议通话详单!$A$7:$A$252,2,0)),"",1)</f>
        <v/>
      </c>
      <c r="CD149" s="12" t="str">
        <f>IF(ISNA(VLOOKUP(FC149,[10]视频会议通话详单!$A$7:$A$115,2,0)),"",1)</f>
        <v/>
      </c>
      <c r="CE149" s="12" t="str">
        <f>IF(ISNA(VLOOKUP(FC149,[11]日程信息!$A$11:$A$35,2,0)),"",1)</f>
        <v/>
      </c>
      <c r="CF149" s="12" t="str">
        <f>IF(ISNA(VLOOKUP(FC149,[12]创新创业宣讲!$E$17:$E$213,2,0)),"",1)</f>
        <v/>
      </c>
      <c r="CG149" s="12" t="str">
        <f>IF(ISNA(VLOOKUP(FC149,[13]日程信息!$A$11:$A$55,2,0)),"",1)</f>
        <v/>
      </c>
      <c r="CH149" s="12" t="str">
        <f>IF(ISNA(VLOOKUP(FC149,[14]日程信息!$A$11:$A$44,2,0)),"",1)</f>
        <v/>
      </c>
      <c r="CI149" s="12" t="str">
        <f>IF(ISNA(VLOOKUP(FC149,[15]日程信息!$A$11:$A$45,2,0)),"",1)</f>
        <v/>
      </c>
      <c r="CJ149" s="12" t="str">
        <f>IF(ISNA(VLOOKUP(FC149,[16]日程信息!$A$11:$A$45,2,0)),"",1)</f>
        <v/>
      </c>
      <c r="CK149" s="12" t="str">
        <f>IF(ISNA(VLOOKUP(FC149,[17]日程信息!$A$11:$A$37,2,0)),"",1)</f>
        <v/>
      </c>
      <c r="CN149" s="33">
        <f>VLOOKUP(FC149,[31]Sheet3!$D$4:$E$39,2,0)</f>
        <v>1</v>
      </c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>
        <v>1</v>
      </c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>
        <v>1</v>
      </c>
      <c r="EQ149" s="34">
        <v>1</v>
      </c>
      <c r="ER149" s="34"/>
      <c r="ES149" s="34"/>
      <c r="ET149" s="34"/>
      <c r="EU149" s="34">
        <v>1</v>
      </c>
      <c r="EV149" s="34"/>
      <c r="EW149" s="34"/>
      <c r="EX149" s="34"/>
      <c r="EY149" s="34"/>
      <c r="EZ149" s="34"/>
      <c r="FA149" s="34"/>
      <c r="FB149" s="32">
        <f t="shared" si="4"/>
        <v>8</v>
      </c>
      <c r="FC149" s="41" t="s">
        <v>611</v>
      </c>
    </row>
    <row r="150" ht="15" spans="1:159">
      <c r="A150">
        <v>149</v>
      </c>
      <c r="B150" s="27" t="s">
        <v>613</v>
      </c>
      <c r="C150" s="27" t="s">
        <v>614</v>
      </c>
      <c r="D150" s="27" t="s">
        <v>598</v>
      </c>
      <c r="E150" s="28" t="s">
        <v>313</v>
      </c>
      <c r="F150" s="29">
        <v>0</v>
      </c>
      <c r="G150" s="29"/>
      <c r="H150" s="29">
        <v>1</v>
      </c>
      <c r="I150" s="29"/>
      <c r="J150" s="29"/>
      <c r="K150" s="29">
        <v>1</v>
      </c>
      <c r="L150" s="29"/>
      <c r="M150" s="30"/>
      <c r="N150" s="30"/>
      <c r="O150" s="29"/>
      <c r="P150" s="29"/>
      <c r="Q150" s="29"/>
      <c r="R150" s="29"/>
      <c r="S150" s="29"/>
      <c r="T150" s="29"/>
      <c r="U150" s="29"/>
      <c r="V150" s="29"/>
      <c r="W150" s="29"/>
      <c r="X150" s="38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>
        <v>1</v>
      </c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>
        <f>VLOOKUP(FC150,[28]日程信息!$A$10:$D$49,4,0)</f>
        <v>1</v>
      </c>
      <c r="BE150" s="2"/>
      <c r="BF150" s="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>
        <v>1</v>
      </c>
      <c r="BT150" s="32"/>
      <c r="BU150" s="32"/>
      <c r="BV150" s="32"/>
      <c r="BW150" s="32"/>
      <c r="BX150" s="32"/>
      <c r="BY150" s="32"/>
      <c r="BZ150" s="32"/>
      <c r="CA150" s="12" t="str">
        <f>IF(ISNA(VLOOKUP(FC150,[7]刘禹骏发起的直播!$F$16:$F$437,2,0)),"",1)</f>
        <v/>
      </c>
      <c r="CB150" s="12" t="str">
        <f>IF(ISNA(VLOOKUP(FC150,[8]日程信息!$A$11:$A$298,2,0)),"",1)</f>
        <v/>
      </c>
      <c r="CC150" s="12" t="str">
        <f>IF(ISNA(VLOOKUP(FC150,[9]视频会议通话详单!$A$7:$A$252,2,0)),"",1)</f>
        <v/>
      </c>
      <c r="CD150" s="12" t="str">
        <f>IF(ISNA(VLOOKUP(FC150,[10]视频会议通话详单!$A$7:$A$115,2,0)),"",1)</f>
        <v/>
      </c>
      <c r="CE150" s="12" t="str">
        <f>IF(ISNA(VLOOKUP(FC150,[11]日程信息!$A$11:$A$35,2,0)),"",1)</f>
        <v/>
      </c>
      <c r="CF150" s="12" t="str">
        <f>IF(ISNA(VLOOKUP(FC150,[12]创新创业宣讲!$E$17:$E$213,2,0)),"",1)</f>
        <v/>
      </c>
      <c r="CG150" s="12" t="str">
        <f>IF(ISNA(VLOOKUP(FC150,[13]日程信息!$A$11:$A$55,2,0)),"",1)</f>
        <v/>
      </c>
      <c r="CH150" s="12" t="str">
        <f>IF(ISNA(VLOOKUP(FC150,[14]日程信息!$A$11:$A$44,2,0)),"",1)</f>
        <v/>
      </c>
      <c r="CI150" s="12" t="str">
        <f>IF(ISNA(VLOOKUP(FC150,[15]日程信息!$A$11:$A$45,2,0)),"",1)</f>
        <v/>
      </c>
      <c r="CJ150" s="12" t="str">
        <f>IF(ISNA(VLOOKUP(FC150,[16]日程信息!$A$11:$A$45,2,0)),"",1)</f>
        <v/>
      </c>
      <c r="CK150" s="12" t="str">
        <f>IF(ISNA(VLOOKUP(FC150,[17]日程信息!$A$11:$A$37,2,0)),"",1)</f>
        <v/>
      </c>
      <c r="CN150" s="33">
        <f>VLOOKUP(FC150,[31]Sheet3!$D$4:$E$39,2,0)</f>
        <v>1</v>
      </c>
      <c r="CO150" s="34"/>
      <c r="CP150" s="34"/>
      <c r="CQ150" s="34">
        <v>1</v>
      </c>
      <c r="CR150" s="34"/>
      <c r="CS150" s="34"/>
      <c r="CT150" s="34"/>
      <c r="CU150" s="34"/>
      <c r="CV150" s="34">
        <v>1</v>
      </c>
      <c r="CW150" s="34">
        <v>1</v>
      </c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>
        <v>1</v>
      </c>
      <c r="DT150" s="34"/>
      <c r="DU150" s="34">
        <v>1</v>
      </c>
      <c r="DV150" s="34">
        <v>1</v>
      </c>
      <c r="DW150" s="34">
        <v>1</v>
      </c>
      <c r="DX150" s="34">
        <v>1</v>
      </c>
      <c r="DY150" s="34"/>
      <c r="DZ150" s="34">
        <v>1</v>
      </c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>
        <v>1</v>
      </c>
      <c r="EL150" s="34">
        <v>1</v>
      </c>
      <c r="EM150" s="34"/>
      <c r="EN150" s="34"/>
      <c r="EO150" s="34"/>
      <c r="EP150" s="34"/>
      <c r="EQ150" s="34"/>
      <c r="ER150" s="34"/>
      <c r="ES150" s="34"/>
      <c r="ET150" s="34"/>
      <c r="EU150" s="34">
        <v>1</v>
      </c>
      <c r="EV150" s="34"/>
      <c r="EW150" s="34"/>
      <c r="EX150" s="34"/>
      <c r="EY150" s="34"/>
      <c r="EZ150" s="34"/>
      <c r="FA150" s="34"/>
      <c r="FB150" s="32">
        <f t="shared" si="4"/>
        <v>18</v>
      </c>
      <c r="FC150" s="41" t="s">
        <v>613</v>
      </c>
    </row>
    <row r="151" ht="15" spans="1:159">
      <c r="A151">
        <v>150</v>
      </c>
      <c r="B151" s="27" t="s">
        <v>615</v>
      </c>
      <c r="C151" s="27" t="s">
        <v>616</v>
      </c>
      <c r="D151" s="27" t="s">
        <v>598</v>
      </c>
      <c r="E151" s="28" t="s">
        <v>316</v>
      </c>
      <c r="F151" s="29">
        <v>0</v>
      </c>
      <c r="G151" s="29"/>
      <c r="H151" s="29"/>
      <c r="I151" s="29"/>
      <c r="J151" s="29"/>
      <c r="K151" s="29"/>
      <c r="L151" s="29"/>
      <c r="M151" s="30"/>
      <c r="N151" s="30"/>
      <c r="O151" s="29"/>
      <c r="P151" s="29"/>
      <c r="Q151" s="29"/>
      <c r="R151" s="29"/>
      <c r="S151" s="29"/>
      <c r="T151" s="29"/>
      <c r="U151" s="29"/>
      <c r="V151" s="29"/>
      <c r="W151" s="29"/>
      <c r="X151" s="38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>
        <v>1</v>
      </c>
      <c r="BY151" s="32"/>
      <c r="BZ151" s="32"/>
      <c r="CA151" s="12" t="str">
        <f>IF(ISNA(VLOOKUP(FC151,[7]刘禹骏发起的直播!$F$16:$F$437,2,0)),"",1)</f>
        <v/>
      </c>
      <c r="CB151" s="12" t="str">
        <f>IF(ISNA(VLOOKUP(FC151,[8]日程信息!$A$11:$A$298,2,0)),"",1)</f>
        <v/>
      </c>
      <c r="CC151" s="12" t="str">
        <f>IF(ISNA(VLOOKUP(FC151,[9]视频会议通话详单!$A$7:$A$252,2,0)),"",1)</f>
        <v/>
      </c>
      <c r="CD151" s="12" t="str">
        <f>IF(ISNA(VLOOKUP(FC151,[10]视频会议通话详单!$A$7:$A$115,2,0)),"",1)</f>
        <v/>
      </c>
      <c r="CE151" s="12" t="str">
        <f>IF(ISNA(VLOOKUP(FC151,[11]日程信息!$A$11:$A$35,2,0)),"",1)</f>
        <v/>
      </c>
      <c r="CF151" s="12" t="str">
        <f>IF(ISNA(VLOOKUP(FC151,[12]创新创业宣讲!$E$17:$E$213,2,0)),"",1)</f>
        <v/>
      </c>
      <c r="CG151" s="12" t="str">
        <f>IF(ISNA(VLOOKUP(FC151,[13]日程信息!$A$11:$A$55,2,0)),"",1)</f>
        <v/>
      </c>
      <c r="CH151" s="12" t="str">
        <f>IF(ISNA(VLOOKUP(FC151,[14]日程信息!$A$11:$A$44,2,0)),"",1)</f>
        <v/>
      </c>
      <c r="CI151" s="12" t="str">
        <f>IF(ISNA(VLOOKUP(FC151,[15]日程信息!$A$11:$A$45,2,0)),"",1)</f>
        <v/>
      </c>
      <c r="CJ151" s="12" t="str">
        <f>IF(ISNA(VLOOKUP(FC151,[16]日程信息!$A$11:$A$45,2,0)),"",1)</f>
        <v/>
      </c>
      <c r="CK151" s="12" t="str">
        <f>IF(ISNA(VLOOKUP(FC151,[17]日程信息!$A$11:$A$37,2,0)),"",1)</f>
        <v/>
      </c>
      <c r="CN151" s="33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4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>
        <v>1</v>
      </c>
      <c r="EL151" s="34">
        <v>1</v>
      </c>
      <c r="EM151" s="34"/>
      <c r="EN151" s="34"/>
      <c r="EO151" s="34"/>
      <c r="EP151" s="34"/>
      <c r="EQ151" s="34"/>
      <c r="ER151" s="34"/>
      <c r="ES151" s="34"/>
      <c r="ET151" s="34"/>
      <c r="EU151" s="34"/>
      <c r="EV151" s="34"/>
      <c r="EW151" s="34"/>
      <c r="EX151" s="34"/>
      <c r="EY151" s="34"/>
      <c r="EZ151" s="34"/>
      <c r="FA151" s="34"/>
      <c r="FB151" s="32">
        <f t="shared" si="4"/>
        <v>3</v>
      </c>
      <c r="FC151" s="41" t="s">
        <v>615</v>
      </c>
    </row>
    <row r="152" ht="15" spans="1:159">
      <c r="A152">
        <v>151</v>
      </c>
      <c r="B152" s="27" t="s">
        <v>617</v>
      </c>
      <c r="C152" s="27" t="s">
        <v>618</v>
      </c>
      <c r="D152" s="27" t="s">
        <v>598</v>
      </c>
      <c r="E152" s="28" t="s">
        <v>313</v>
      </c>
      <c r="F152" s="29">
        <v>0</v>
      </c>
      <c r="G152" s="29"/>
      <c r="H152" s="29"/>
      <c r="I152" s="29"/>
      <c r="J152" s="29"/>
      <c r="K152" s="29"/>
      <c r="L152" s="29"/>
      <c r="M152" s="30"/>
      <c r="N152" s="30"/>
      <c r="O152" s="29"/>
      <c r="P152" s="29"/>
      <c r="Q152" s="29"/>
      <c r="R152" s="29"/>
      <c r="S152" s="29"/>
      <c r="T152" s="29"/>
      <c r="U152" s="29"/>
      <c r="V152" s="29"/>
      <c r="W152" s="29"/>
      <c r="X152" s="38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12" t="str">
        <f>IF(ISNA(VLOOKUP(FC152,[7]刘禹骏发起的直播!$F$16:$F$437,2,0)),"",1)</f>
        <v/>
      </c>
      <c r="CB152" s="12" t="str">
        <f>IF(ISNA(VLOOKUP(FC152,[8]日程信息!$A$11:$A$298,2,0)),"",1)</f>
        <v/>
      </c>
      <c r="CC152" s="12" t="str">
        <f>IF(ISNA(VLOOKUP(FC152,[9]视频会议通话详单!$A$7:$A$252,2,0)),"",1)</f>
        <v/>
      </c>
      <c r="CD152" s="12" t="str">
        <f>IF(ISNA(VLOOKUP(FC152,[10]视频会议通话详单!$A$7:$A$115,2,0)),"",1)</f>
        <v/>
      </c>
      <c r="CE152" s="12" t="str">
        <f>IF(ISNA(VLOOKUP(FC152,[11]日程信息!$A$11:$A$35,2,0)),"",1)</f>
        <v/>
      </c>
      <c r="CF152" s="12" t="str">
        <f>IF(ISNA(VLOOKUP(FC152,[12]创新创业宣讲!$E$17:$E$213,2,0)),"",1)</f>
        <v/>
      </c>
      <c r="CG152" s="12" t="str">
        <f>IF(ISNA(VLOOKUP(FC152,[13]日程信息!$A$11:$A$55,2,0)),"",1)</f>
        <v/>
      </c>
      <c r="CH152" s="12" t="str">
        <f>IF(ISNA(VLOOKUP(FC152,[14]日程信息!$A$11:$A$44,2,0)),"",1)</f>
        <v/>
      </c>
      <c r="CI152" s="12" t="str">
        <f>IF(ISNA(VLOOKUP(FC152,[15]日程信息!$A$11:$A$45,2,0)),"",1)</f>
        <v/>
      </c>
      <c r="CJ152" s="12" t="str">
        <f>IF(ISNA(VLOOKUP(FC152,[16]日程信息!$A$11:$A$45,2,0)),"",1)</f>
        <v/>
      </c>
      <c r="CK152" s="12" t="str">
        <f>IF(ISNA(VLOOKUP(FC152,[17]日程信息!$A$11:$A$37,2,0)),"",1)</f>
        <v/>
      </c>
      <c r="CN152" s="33">
        <f>VLOOKUP(FC152,[31]Sheet3!$D$4:$E$39,2,0)</f>
        <v>1</v>
      </c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4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  <c r="EO152" s="34"/>
      <c r="EP152" s="34"/>
      <c r="EQ152" s="34"/>
      <c r="ER152" s="34"/>
      <c r="ES152" s="34"/>
      <c r="ET152" s="34"/>
      <c r="EU152" s="34"/>
      <c r="EV152" s="34"/>
      <c r="EW152" s="34"/>
      <c r="EX152" s="34"/>
      <c r="EY152" s="34"/>
      <c r="EZ152" s="34"/>
      <c r="FA152" s="34"/>
      <c r="FB152" s="32">
        <f t="shared" si="4"/>
        <v>1</v>
      </c>
      <c r="FC152" s="41" t="s">
        <v>617</v>
      </c>
    </row>
    <row r="153" ht="15" spans="1:159">
      <c r="A153">
        <v>152</v>
      </c>
      <c r="B153" s="27" t="s">
        <v>619</v>
      </c>
      <c r="C153" s="27" t="s">
        <v>620</v>
      </c>
      <c r="D153" s="27" t="s">
        <v>598</v>
      </c>
      <c r="E153" s="28" t="s">
        <v>316</v>
      </c>
      <c r="F153" s="29">
        <v>0</v>
      </c>
      <c r="G153" s="29"/>
      <c r="H153" s="29"/>
      <c r="I153" s="29"/>
      <c r="J153" s="29"/>
      <c r="K153" s="29"/>
      <c r="L153" s="29"/>
      <c r="M153" s="30"/>
      <c r="N153" s="30"/>
      <c r="O153" s="29"/>
      <c r="P153" s="29">
        <v>1</v>
      </c>
      <c r="Q153" s="29"/>
      <c r="R153" s="29"/>
      <c r="S153" s="29"/>
      <c r="T153" s="29"/>
      <c r="U153" s="29"/>
      <c r="V153" s="29"/>
      <c r="W153" s="29"/>
      <c r="X153" s="38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>
        <f>VLOOKUP(FC153,[19]日程信息!$A$11:$B$70,2,0)</f>
        <v>1</v>
      </c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12" t="str">
        <f>IF(ISNA(VLOOKUP(FC153,[7]刘禹骏发起的直播!$F$16:$F$437,2,0)),"",1)</f>
        <v/>
      </c>
      <c r="CB153" s="12" t="str">
        <f>IF(ISNA(VLOOKUP(FC153,[8]日程信息!$A$11:$A$298,2,0)),"",1)</f>
        <v/>
      </c>
      <c r="CC153" s="12" t="str">
        <f>IF(ISNA(VLOOKUP(FC153,[9]视频会议通话详单!$A$7:$A$252,2,0)),"",1)</f>
        <v/>
      </c>
      <c r="CD153" s="12" t="str">
        <f>IF(ISNA(VLOOKUP(FC153,[10]视频会议通话详单!$A$7:$A$115,2,0)),"",1)</f>
        <v/>
      </c>
      <c r="CE153" s="12" t="str">
        <f>IF(ISNA(VLOOKUP(FC153,[11]日程信息!$A$11:$A$35,2,0)),"",1)</f>
        <v/>
      </c>
      <c r="CF153" s="12" t="str">
        <f>IF(ISNA(VLOOKUP(FC153,[12]创新创业宣讲!$E$17:$E$213,2,0)),"",1)</f>
        <v/>
      </c>
      <c r="CG153" s="12" t="str">
        <f>IF(ISNA(VLOOKUP(FC153,[13]日程信息!$A$11:$A$55,2,0)),"",1)</f>
        <v/>
      </c>
      <c r="CH153" s="12" t="str">
        <f>IF(ISNA(VLOOKUP(FC153,[14]日程信息!$A$11:$A$44,2,0)),"",1)</f>
        <v/>
      </c>
      <c r="CI153" s="12" t="str">
        <f>IF(ISNA(VLOOKUP(FC153,[15]日程信息!$A$11:$A$45,2,0)),"",1)</f>
        <v/>
      </c>
      <c r="CJ153" s="12" t="str">
        <f>IF(ISNA(VLOOKUP(FC153,[16]日程信息!$A$11:$A$45,2,0)),"",1)</f>
        <v/>
      </c>
      <c r="CK153" s="12" t="str">
        <f>IF(ISNA(VLOOKUP(FC153,[17]日程信息!$A$11:$A$37,2,0)),"",1)</f>
        <v/>
      </c>
      <c r="CN153" s="33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>
        <v>1</v>
      </c>
      <c r="DS153" s="34"/>
      <c r="DT153" s="34"/>
      <c r="DU153" s="34"/>
      <c r="DV153" s="34"/>
      <c r="DW153" s="34"/>
      <c r="DX153" s="34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  <c r="EL153" s="34"/>
      <c r="EM153" s="34"/>
      <c r="EN153" s="34"/>
      <c r="EO153" s="34"/>
      <c r="EP153" s="34"/>
      <c r="EQ153" s="34"/>
      <c r="ER153" s="34"/>
      <c r="ES153" s="34"/>
      <c r="ET153" s="34"/>
      <c r="EU153" s="34"/>
      <c r="EV153" s="34"/>
      <c r="EW153" s="34"/>
      <c r="EX153" s="34"/>
      <c r="EY153" s="34"/>
      <c r="EZ153" s="34"/>
      <c r="FA153" s="34"/>
      <c r="FB153" s="32">
        <f t="shared" si="4"/>
        <v>3</v>
      </c>
      <c r="FC153" s="41" t="s">
        <v>619</v>
      </c>
    </row>
    <row r="154" ht="15" spans="1:159">
      <c r="A154">
        <v>153</v>
      </c>
      <c r="B154" s="27" t="s">
        <v>621</v>
      </c>
      <c r="C154" s="27" t="s">
        <v>622</v>
      </c>
      <c r="D154" s="27" t="s">
        <v>598</v>
      </c>
      <c r="E154" s="28" t="s">
        <v>313</v>
      </c>
      <c r="F154" s="29">
        <v>0</v>
      </c>
      <c r="G154" s="29"/>
      <c r="H154" s="29"/>
      <c r="I154" s="29"/>
      <c r="J154" s="29"/>
      <c r="K154" s="29"/>
      <c r="L154" s="29"/>
      <c r="M154" s="30"/>
      <c r="N154" s="30"/>
      <c r="O154" s="29"/>
      <c r="P154" s="29"/>
      <c r="Q154" s="29"/>
      <c r="R154" s="29"/>
      <c r="S154" s="29"/>
      <c r="T154" s="29"/>
      <c r="U154" s="29"/>
      <c r="V154" s="29"/>
      <c r="W154" s="29"/>
      <c r="X154" s="38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>
        <v>1</v>
      </c>
      <c r="BY154" s="32"/>
      <c r="BZ154" s="32"/>
      <c r="CA154" s="12" t="str">
        <f>IF(ISNA(VLOOKUP(FC154,[7]刘禹骏发起的直播!$F$16:$F$437,2,0)),"",1)</f>
        <v/>
      </c>
      <c r="CB154" s="12" t="str">
        <f>IF(ISNA(VLOOKUP(FC154,[8]日程信息!$A$11:$A$298,2,0)),"",1)</f>
        <v/>
      </c>
      <c r="CC154" s="12" t="str">
        <f>IF(ISNA(VLOOKUP(FC154,[9]视频会议通话详单!$A$7:$A$252,2,0)),"",1)</f>
        <v/>
      </c>
      <c r="CD154" s="12" t="str">
        <f>IF(ISNA(VLOOKUP(FC154,[10]视频会议通话详单!$A$7:$A$115,2,0)),"",1)</f>
        <v/>
      </c>
      <c r="CE154" s="12" t="str">
        <f>IF(ISNA(VLOOKUP(FC154,[11]日程信息!$A$11:$A$35,2,0)),"",1)</f>
        <v/>
      </c>
      <c r="CF154" s="12" t="str">
        <f>IF(ISNA(VLOOKUP(FC154,[12]创新创业宣讲!$E$17:$E$213,2,0)),"",1)</f>
        <v/>
      </c>
      <c r="CG154" s="12" t="str">
        <f>IF(ISNA(VLOOKUP(FC154,[13]日程信息!$A$11:$A$55,2,0)),"",1)</f>
        <v/>
      </c>
      <c r="CH154" s="12" t="str">
        <f>IF(ISNA(VLOOKUP(FC154,[14]日程信息!$A$11:$A$44,2,0)),"",1)</f>
        <v/>
      </c>
      <c r="CI154" s="12" t="str">
        <f>IF(ISNA(VLOOKUP(FC154,[15]日程信息!$A$11:$A$45,2,0)),"",1)</f>
        <v/>
      </c>
      <c r="CJ154" s="12" t="str">
        <f>IF(ISNA(VLOOKUP(FC154,[16]日程信息!$A$11:$A$45,2,0)),"",1)</f>
        <v/>
      </c>
      <c r="CK154" s="12" t="str">
        <f>IF(ISNA(VLOOKUP(FC154,[17]日程信息!$A$11:$A$37,2,0)),"",1)</f>
        <v/>
      </c>
      <c r="CN154" s="33"/>
      <c r="CO154" s="34">
        <f>VLOOKUP(FC154,[30]Sheet1!$A$1:$C$21,3,0)</f>
        <v>1</v>
      </c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4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  <c r="EO154" s="34"/>
      <c r="EP154" s="34"/>
      <c r="EQ154" s="34"/>
      <c r="ER154" s="34"/>
      <c r="ES154" s="34"/>
      <c r="ET154" s="34"/>
      <c r="EU154" s="34"/>
      <c r="EV154" s="34"/>
      <c r="EW154" s="34"/>
      <c r="EX154" s="34"/>
      <c r="EY154" s="34"/>
      <c r="EZ154" s="34"/>
      <c r="FA154" s="34"/>
      <c r="FB154" s="32">
        <f t="shared" si="4"/>
        <v>2</v>
      </c>
      <c r="FC154" s="41" t="s">
        <v>621</v>
      </c>
    </row>
    <row r="155" ht="15" spans="1:159">
      <c r="A155">
        <v>154</v>
      </c>
      <c r="B155" s="27" t="s">
        <v>623</v>
      </c>
      <c r="C155" s="27" t="s">
        <v>624</v>
      </c>
      <c r="D155" s="27" t="s">
        <v>598</v>
      </c>
      <c r="E155" s="28" t="s">
        <v>316</v>
      </c>
      <c r="F155" s="29">
        <v>0</v>
      </c>
      <c r="G155" s="29"/>
      <c r="H155" s="29"/>
      <c r="I155" s="29"/>
      <c r="J155" s="29"/>
      <c r="K155" s="29"/>
      <c r="L155" s="29"/>
      <c r="M155" s="30"/>
      <c r="N155" s="30"/>
      <c r="O155" s="29"/>
      <c r="P155" s="29"/>
      <c r="Q155" s="29"/>
      <c r="R155" s="29"/>
      <c r="S155" s="29"/>
      <c r="T155" s="29"/>
      <c r="U155" s="29"/>
      <c r="V155" s="29"/>
      <c r="W155" s="29"/>
      <c r="X155" s="38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>
        <v>1</v>
      </c>
      <c r="BY155" s="32"/>
      <c r="BZ155" s="32"/>
      <c r="CA155" s="12" t="str">
        <f>IF(ISNA(VLOOKUP(FC155,[7]刘禹骏发起的直播!$F$16:$F$437,2,0)),"",1)</f>
        <v/>
      </c>
      <c r="CB155" s="12" t="str">
        <f>IF(ISNA(VLOOKUP(FC155,[8]日程信息!$A$11:$A$298,2,0)),"",1)</f>
        <v/>
      </c>
      <c r="CC155" s="12" t="str">
        <f>IF(ISNA(VLOOKUP(FC155,[9]视频会议通话详单!$A$7:$A$252,2,0)),"",1)</f>
        <v/>
      </c>
      <c r="CD155" s="12" t="str">
        <f>IF(ISNA(VLOOKUP(FC155,[10]视频会议通话详单!$A$7:$A$115,2,0)),"",1)</f>
        <v/>
      </c>
      <c r="CE155" s="12" t="str">
        <f>IF(ISNA(VLOOKUP(FC155,[11]日程信息!$A$11:$A$35,2,0)),"",1)</f>
        <v/>
      </c>
      <c r="CF155" s="12" t="str">
        <f>IF(ISNA(VLOOKUP(FC155,[12]创新创业宣讲!$E$17:$E$213,2,0)),"",1)</f>
        <v/>
      </c>
      <c r="CG155" s="12" t="str">
        <f>IF(ISNA(VLOOKUP(FC155,[13]日程信息!$A$11:$A$55,2,0)),"",1)</f>
        <v/>
      </c>
      <c r="CH155" s="12" t="str">
        <f>IF(ISNA(VLOOKUP(FC155,[14]日程信息!$A$11:$A$44,2,0)),"",1)</f>
        <v/>
      </c>
      <c r="CI155" s="12" t="str">
        <f>IF(ISNA(VLOOKUP(FC155,[15]日程信息!$A$11:$A$45,2,0)),"",1)</f>
        <v/>
      </c>
      <c r="CJ155" s="12" t="str">
        <f>IF(ISNA(VLOOKUP(FC155,[16]日程信息!$A$11:$A$45,2,0)),"",1)</f>
        <v/>
      </c>
      <c r="CK155" s="12" t="str">
        <f>IF(ISNA(VLOOKUP(FC155,[17]日程信息!$A$11:$A$37,2,0)),"",1)</f>
        <v/>
      </c>
      <c r="CN155" s="33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  <c r="DT155" s="34"/>
      <c r="DU155" s="34"/>
      <c r="DV155" s="34"/>
      <c r="DW155" s="34"/>
      <c r="DX155" s="34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  <c r="EL155" s="34"/>
      <c r="EM155" s="34"/>
      <c r="EN155" s="34"/>
      <c r="EO155" s="34"/>
      <c r="EP155" s="34"/>
      <c r="EQ155" s="34"/>
      <c r="ER155" s="34"/>
      <c r="ES155" s="34"/>
      <c r="ET155" s="34"/>
      <c r="EU155" s="34"/>
      <c r="EV155" s="34"/>
      <c r="EW155" s="34"/>
      <c r="EX155" s="34"/>
      <c r="EY155" s="34"/>
      <c r="EZ155" s="34"/>
      <c r="FA155" s="34"/>
      <c r="FB155" s="32">
        <f t="shared" si="4"/>
        <v>1</v>
      </c>
      <c r="FC155" s="41" t="s">
        <v>623</v>
      </c>
    </row>
    <row r="156" ht="15" spans="1:159">
      <c r="A156">
        <v>155</v>
      </c>
      <c r="B156" s="27" t="s">
        <v>625</v>
      </c>
      <c r="C156" s="27" t="s">
        <v>626</v>
      </c>
      <c r="D156" s="27" t="s">
        <v>598</v>
      </c>
      <c r="E156" s="28" t="s">
        <v>313</v>
      </c>
      <c r="F156" s="29">
        <v>0</v>
      </c>
      <c r="G156" s="29"/>
      <c r="H156" s="29"/>
      <c r="I156" s="29"/>
      <c r="J156" s="29"/>
      <c r="K156" s="29"/>
      <c r="L156" s="29"/>
      <c r="M156" s="30"/>
      <c r="N156" s="30"/>
      <c r="O156" s="29"/>
      <c r="P156" s="29"/>
      <c r="Q156" s="29"/>
      <c r="R156" s="29"/>
      <c r="S156" s="29"/>
      <c r="T156" s="29"/>
      <c r="U156" s="29"/>
      <c r="V156" s="29"/>
      <c r="W156" s="29"/>
      <c r="X156" s="38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>
        <f>VLOOKUP(FC156,[19]日程信息!$A$11:$B$70,2,0)</f>
        <v>1</v>
      </c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12" t="str">
        <f>IF(ISNA(VLOOKUP(FC156,[7]刘禹骏发起的直播!$F$16:$F$437,2,0)),"",1)</f>
        <v/>
      </c>
      <c r="CB156" s="12" t="str">
        <f>IF(ISNA(VLOOKUP(FC156,[8]日程信息!$A$11:$A$298,2,0)),"",1)</f>
        <v/>
      </c>
      <c r="CC156" s="12" t="str">
        <f>IF(ISNA(VLOOKUP(FC156,[9]视频会议通话详单!$A$7:$A$252,2,0)),"",1)</f>
        <v/>
      </c>
      <c r="CD156" s="12" t="str">
        <f>IF(ISNA(VLOOKUP(FC156,[10]视频会议通话详单!$A$7:$A$115,2,0)),"",1)</f>
        <v/>
      </c>
      <c r="CE156" s="12" t="str">
        <f>IF(ISNA(VLOOKUP(FC156,[11]日程信息!$A$11:$A$35,2,0)),"",1)</f>
        <v/>
      </c>
      <c r="CF156" s="12" t="str">
        <f>IF(ISNA(VLOOKUP(FC156,[12]创新创业宣讲!$E$17:$E$213,2,0)),"",1)</f>
        <v/>
      </c>
      <c r="CG156" s="12" t="str">
        <f>IF(ISNA(VLOOKUP(FC156,[13]日程信息!$A$11:$A$55,2,0)),"",1)</f>
        <v/>
      </c>
      <c r="CH156" s="12" t="str">
        <f>IF(ISNA(VLOOKUP(FC156,[14]日程信息!$A$11:$A$44,2,0)),"",1)</f>
        <v/>
      </c>
      <c r="CI156" s="12" t="str">
        <f>IF(ISNA(VLOOKUP(FC156,[15]日程信息!$A$11:$A$45,2,0)),"",1)</f>
        <v/>
      </c>
      <c r="CJ156" s="12" t="str">
        <f>IF(ISNA(VLOOKUP(FC156,[16]日程信息!$A$11:$A$45,2,0)),"",1)</f>
        <v/>
      </c>
      <c r="CK156" s="12" t="str">
        <f>IF(ISNA(VLOOKUP(FC156,[17]日程信息!$A$11:$A$37,2,0)),"",1)</f>
        <v/>
      </c>
      <c r="CN156" s="33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4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  <c r="EL156" s="34"/>
      <c r="EM156" s="34"/>
      <c r="EN156" s="34"/>
      <c r="EO156" s="34"/>
      <c r="EP156" s="34"/>
      <c r="EQ156" s="34"/>
      <c r="ER156" s="34"/>
      <c r="ES156" s="34"/>
      <c r="ET156" s="34">
        <v>1</v>
      </c>
      <c r="EU156" s="34"/>
      <c r="EV156" s="34"/>
      <c r="EW156" s="34"/>
      <c r="EX156" s="34"/>
      <c r="EY156" s="34"/>
      <c r="EZ156" s="34"/>
      <c r="FA156" s="34"/>
      <c r="FB156" s="32">
        <f t="shared" si="4"/>
        <v>2</v>
      </c>
      <c r="FC156" s="41" t="s">
        <v>625</v>
      </c>
    </row>
    <row r="157" ht="15" spans="1:159">
      <c r="A157">
        <v>156</v>
      </c>
      <c r="B157" s="27" t="s">
        <v>627</v>
      </c>
      <c r="C157" s="27" t="s">
        <v>628</v>
      </c>
      <c r="D157" s="27" t="s">
        <v>598</v>
      </c>
      <c r="E157" s="28" t="s">
        <v>316</v>
      </c>
      <c r="F157" s="29">
        <v>0</v>
      </c>
      <c r="G157" s="29"/>
      <c r="H157" s="29"/>
      <c r="I157" s="29"/>
      <c r="J157" s="29"/>
      <c r="K157" s="29">
        <v>1</v>
      </c>
      <c r="L157" s="29"/>
      <c r="M157" s="30"/>
      <c r="N157" s="30"/>
      <c r="O157" s="29"/>
      <c r="P157" s="29"/>
      <c r="Q157" s="29"/>
      <c r="R157" s="29"/>
      <c r="S157" s="29"/>
      <c r="T157" s="29"/>
      <c r="U157" s="29"/>
      <c r="V157" s="29"/>
      <c r="W157" s="29"/>
      <c r="X157" s="38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12" t="str">
        <f>IF(ISNA(VLOOKUP(FC157,[7]刘禹骏发起的直播!$F$16:$F$437,2,0)),"",1)</f>
        <v/>
      </c>
      <c r="CB157" s="12" t="str">
        <f>IF(ISNA(VLOOKUP(FC157,[8]日程信息!$A$11:$A$298,2,0)),"",1)</f>
        <v/>
      </c>
      <c r="CC157" s="12" t="str">
        <f>IF(ISNA(VLOOKUP(FC157,[9]视频会议通话详单!$A$7:$A$252,2,0)),"",1)</f>
        <v/>
      </c>
      <c r="CD157" s="12" t="str">
        <f>IF(ISNA(VLOOKUP(FC157,[10]视频会议通话详单!$A$7:$A$115,2,0)),"",1)</f>
        <v/>
      </c>
      <c r="CE157" s="12" t="str">
        <f>IF(ISNA(VLOOKUP(FC157,[11]日程信息!$A$11:$A$35,2,0)),"",1)</f>
        <v/>
      </c>
      <c r="CF157" s="12" t="str">
        <f>IF(ISNA(VLOOKUP(FC157,[12]创新创业宣讲!$E$17:$E$213,2,0)),"",1)</f>
        <v/>
      </c>
      <c r="CG157" s="12" t="str">
        <f>IF(ISNA(VLOOKUP(FC157,[13]日程信息!$A$11:$A$55,2,0)),"",1)</f>
        <v/>
      </c>
      <c r="CH157" s="12" t="str">
        <f>IF(ISNA(VLOOKUP(FC157,[14]日程信息!$A$11:$A$44,2,0)),"",1)</f>
        <v/>
      </c>
      <c r="CI157" s="12" t="str">
        <f>IF(ISNA(VLOOKUP(FC157,[15]日程信息!$A$11:$A$45,2,0)),"",1)</f>
        <v/>
      </c>
      <c r="CJ157" s="12" t="str">
        <f>IF(ISNA(VLOOKUP(FC157,[16]日程信息!$A$11:$A$45,2,0)),"",1)</f>
        <v/>
      </c>
      <c r="CK157" s="12" t="str">
        <f>IF(ISNA(VLOOKUP(FC157,[17]日程信息!$A$11:$A$37,2,0)),"",1)</f>
        <v/>
      </c>
      <c r="CN157" s="33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  <c r="DT157" s="34"/>
      <c r="DU157" s="34"/>
      <c r="DV157" s="34"/>
      <c r="DW157" s="34"/>
      <c r="DX157" s="34"/>
      <c r="DY157" s="34"/>
      <c r="DZ157" s="34"/>
      <c r="EA157" s="34"/>
      <c r="EB157" s="34"/>
      <c r="EC157" s="34"/>
      <c r="ED157" s="34"/>
      <c r="EE157" s="34"/>
      <c r="EF157" s="34"/>
      <c r="EG157" s="34"/>
      <c r="EH157" s="34"/>
      <c r="EI157" s="34"/>
      <c r="EJ157" s="34"/>
      <c r="EK157" s="34"/>
      <c r="EL157" s="34"/>
      <c r="EM157" s="34"/>
      <c r="EN157" s="34"/>
      <c r="EO157" s="34"/>
      <c r="EP157" s="34"/>
      <c r="EQ157" s="34"/>
      <c r="ER157" s="34"/>
      <c r="ES157" s="34"/>
      <c r="ET157" s="34"/>
      <c r="EU157" s="34"/>
      <c r="EV157" s="34"/>
      <c r="EW157" s="34"/>
      <c r="EX157" s="34"/>
      <c r="EY157" s="34"/>
      <c r="EZ157" s="34"/>
      <c r="FA157" s="34"/>
      <c r="FB157" s="32">
        <f t="shared" si="4"/>
        <v>1</v>
      </c>
      <c r="FC157" s="41" t="s">
        <v>627</v>
      </c>
    </row>
    <row r="158" ht="15" spans="1:159">
      <c r="A158">
        <v>157</v>
      </c>
      <c r="B158" s="27" t="s">
        <v>629</v>
      </c>
      <c r="C158" s="27" t="s">
        <v>630</v>
      </c>
      <c r="D158" s="27" t="s">
        <v>598</v>
      </c>
      <c r="E158" s="28" t="s">
        <v>313</v>
      </c>
      <c r="F158" s="29">
        <v>0</v>
      </c>
      <c r="G158" s="29"/>
      <c r="H158" s="29"/>
      <c r="I158" s="29"/>
      <c r="J158" s="29"/>
      <c r="K158" s="29"/>
      <c r="L158" s="29"/>
      <c r="M158" s="30"/>
      <c r="N158" s="30"/>
      <c r="O158" s="29"/>
      <c r="P158" s="29"/>
      <c r="Q158" s="29"/>
      <c r="R158" s="29"/>
      <c r="S158" s="29"/>
      <c r="T158" s="29"/>
      <c r="U158" s="29"/>
      <c r="V158" s="29"/>
      <c r="W158" s="29"/>
      <c r="X158" s="38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>
        <f>VLOOKUP(FC158,[28]日程信息!$A$10:$D$49,4,0)</f>
        <v>1</v>
      </c>
      <c r="BE158" s="2"/>
      <c r="BF158" s="2"/>
      <c r="BG158" s="32"/>
      <c r="BH158" s="32">
        <v>1</v>
      </c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12" t="str">
        <f>IF(ISNA(VLOOKUP(FC158,[7]刘禹骏发起的直播!$F$16:$F$437,2,0)),"",1)</f>
        <v/>
      </c>
      <c r="CB158" s="12" t="str">
        <f>IF(ISNA(VLOOKUP(FC158,[8]日程信息!$A$11:$A$298,2,0)),"",1)</f>
        <v/>
      </c>
      <c r="CC158" s="12" t="str">
        <f>IF(ISNA(VLOOKUP(FC158,[9]视频会议通话详单!$A$7:$A$252,2,0)),"",1)</f>
        <v/>
      </c>
      <c r="CD158" s="12" t="str">
        <f>IF(ISNA(VLOOKUP(FC158,[10]视频会议通话详单!$A$7:$A$115,2,0)),"",1)</f>
        <v/>
      </c>
      <c r="CE158" s="12" t="str">
        <f>IF(ISNA(VLOOKUP(FC158,[11]日程信息!$A$11:$A$35,2,0)),"",1)</f>
        <v/>
      </c>
      <c r="CF158" s="12" t="str">
        <f>IF(ISNA(VLOOKUP(FC158,[12]创新创业宣讲!$E$17:$E$213,2,0)),"",1)</f>
        <v/>
      </c>
      <c r="CG158" s="12" t="str">
        <f>IF(ISNA(VLOOKUP(FC158,[13]日程信息!$A$11:$A$55,2,0)),"",1)</f>
        <v/>
      </c>
      <c r="CH158" s="12" t="str">
        <f>IF(ISNA(VLOOKUP(FC158,[14]日程信息!$A$11:$A$44,2,0)),"",1)</f>
        <v/>
      </c>
      <c r="CI158" s="12" t="str">
        <f>IF(ISNA(VLOOKUP(FC158,[15]日程信息!$A$11:$A$45,2,0)),"",1)</f>
        <v/>
      </c>
      <c r="CJ158" s="12" t="str">
        <f>IF(ISNA(VLOOKUP(FC158,[16]日程信息!$A$11:$A$45,2,0)),"",1)</f>
        <v/>
      </c>
      <c r="CK158" s="12" t="str">
        <f>IF(ISNA(VLOOKUP(FC158,[17]日程信息!$A$11:$A$37,2,0)),"",1)</f>
        <v/>
      </c>
      <c r="CN158" s="33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  <c r="DU158" s="34"/>
      <c r="DV158" s="34"/>
      <c r="DW158" s="34"/>
      <c r="DX158" s="34"/>
      <c r="DY158" s="34"/>
      <c r="DZ158" s="34"/>
      <c r="EA158" s="34"/>
      <c r="EB158" s="34"/>
      <c r="EC158" s="34"/>
      <c r="ED158" s="34"/>
      <c r="EE158" s="34"/>
      <c r="EF158" s="34"/>
      <c r="EG158" s="34"/>
      <c r="EH158" s="34"/>
      <c r="EI158" s="34"/>
      <c r="EJ158" s="34"/>
      <c r="EK158" s="34"/>
      <c r="EL158" s="34"/>
      <c r="EM158" s="34"/>
      <c r="EN158" s="34"/>
      <c r="EO158" s="34"/>
      <c r="EP158" s="34"/>
      <c r="EQ158" s="34"/>
      <c r="ER158" s="34"/>
      <c r="ES158" s="34"/>
      <c r="ET158" s="34"/>
      <c r="EU158" s="34"/>
      <c r="EV158" s="34"/>
      <c r="EW158" s="34"/>
      <c r="EX158" s="34"/>
      <c r="EY158" s="34"/>
      <c r="EZ158" s="34"/>
      <c r="FA158" s="34"/>
      <c r="FB158" s="32">
        <f t="shared" si="4"/>
        <v>2</v>
      </c>
      <c r="FC158" s="41" t="s">
        <v>629</v>
      </c>
    </row>
    <row r="159" ht="15" spans="1:159">
      <c r="A159">
        <v>158</v>
      </c>
      <c r="B159" s="27" t="s">
        <v>631</v>
      </c>
      <c r="C159" s="27" t="s">
        <v>632</v>
      </c>
      <c r="D159" s="27" t="s">
        <v>598</v>
      </c>
      <c r="E159" s="28" t="s">
        <v>316</v>
      </c>
      <c r="F159" s="29">
        <v>0</v>
      </c>
      <c r="G159" s="29"/>
      <c r="H159" s="29"/>
      <c r="I159" s="29"/>
      <c r="J159" s="29"/>
      <c r="K159" s="29"/>
      <c r="L159" s="29"/>
      <c r="M159" s="30"/>
      <c r="N159" s="30"/>
      <c r="O159" s="29"/>
      <c r="P159" s="29"/>
      <c r="Q159" s="29"/>
      <c r="R159" s="29"/>
      <c r="S159" s="29"/>
      <c r="T159" s="29"/>
      <c r="U159" s="29"/>
      <c r="V159" s="29"/>
      <c r="W159" s="29"/>
      <c r="X159" s="38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32"/>
      <c r="BH159" s="32"/>
      <c r="BI159" s="32"/>
      <c r="BJ159" s="32"/>
      <c r="BK159" s="32"/>
      <c r="BL159" s="32"/>
      <c r="BM159" s="32"/>
      <c r="BN159" s="32"/>
      <c r="BO159" s="32">
        <v>1</v>
      </c>
      <c r="BP159" s="32"/>
      <c r="BQ159" s="32"/>
      <c r="BR159" s="32"/>
      <c r="BS159" s="32">
        <v>1</v>
      </c>
      <c r="BT159" s="32"/>
      <c r="BU159" s="32"/>
      <c r="BV159" s="32"/>
      <c r="BW159" s="32"/>
      <c r="BX159" s="32">
        <v>1</v>
      </c>
      <c r="BY159" s="32"/>
      <c r="BZ159" s="32"/>
      <c r="CA159" s="12" t="str">
        <f>IF(ISNA(VLOOKUP(FC159,[7]刘禹骏发起的直播!$F$16:$F$437,2,0)),"",1)</f>
        <v/>
      </c>
      <c r="CB159" s="12" t="str">
        <f>IF(ISNA(VLOOKUP(FC159,[8]日程信息!$A$11:$A$298,2,0)),"",1)</f>
        <v/>
      </c>
      <c r="CC159" s="12" t="str">
        <f>IF(ISNA(VLOOKUP(FC159,[9]视频会议通话详单!$A$7:$A$252,2,0)),"",1)</f>
        <v/>
      </c>
      <c r="CD159" s="12" t="str">
        <f>IF(ISNA(VLOOKUP(FC159,[10]视频会议通话详单!$A$7:$A$115,2,0)),"",1)</f>
        <v/>
      </c>
      <c r="CE159" s="12" t="str">
        <f>IF(ISNA(VLOOKUP(FC159,[11]日程信息!$A$11:$A$35,2,0)),"",1)</f>
        <v/>
      </c>
      <c r="CF159" s="12" t="str">
        <f>IF(ISNA(VLOOKUP(FC159,[12]创新创业宣讲!$E$17:$E$213,2,0)),"",1)</f>
        <v/>
      </c>
      <c r="CG159" s="12" t="str">
        <f>IF(ISNA(VLOOKUP(FC159,[13]日程信息!$A$11:$A$55,2,0)),"",1)</f>
        <v/>
      </c>
      <c r="CH159" s="12" t="str">
        <f>IF(ISNA(VLOOKUP(FC159,[14]日程信息!$A$11:$A$44,2,0)),"",1)</f>
        <v/>
      </c>
      <c r="CI159" s="12" t="str">
        <f>IF(ISNA(VLOOKUP(FC159,[15]日程信息!$A$11:$A$45,2,0)),"",1)</f>
        <v/>
      </c>
      <c r="CJ159" s="12" t="str">
        <f>IF(ISNA(VLOOKUP(FC159,[16]日程信息!$A$11:$A$45,2,0)),"",1)</f>
        <v/>
      </c>
      <c r="CK159" s="12" t="str">
        <f>IF(ISNA(VLOOKUP(FC159,[17]日程信息!$A$11:$A$37,2,0)),"",1)</f>
        <v/>
      </c>
      <c r="CN159" s="33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/>
      <c r="DJ159" s="34"/>
      <c r="DK159" s="34"/>
      <c r="DL159" s="34"/>
      <c r="DM159" s="34"/>
      <c r="DN159" s="34"/>
      <c r="DO159" s="34"/>
      <c r="DP159" s="34"/>
      <c r="DQ159" s="34"/>
      <c r="DR159" s="34">
        <v>1</v>
      </c>
      <c r="DS159" s="34"/>
      <c r="DT159" s="34"/>
      <c r="DU159" s="34"/>
      <c r="DV159" s="34"/>
      <c r="DW159" s="34"/>
      <c r="DX159" s="34"/>
      <c r="DY159" s="34"/>
      <c r="DZ159" s="34"/>
      <c r="EA159" s="34"/>
      <c r="EB159" s="34"/>
      <c r="EC159" s="34"/>
      <c r="ED159" s="34"/>
      <c r="EE159" s="34"/>
      <c r="EF159" s="34"/>
      <c r="EG159" s="34"/>
      <c r="EH159" s="34"/>
      <c r="EI159" s="34"/>
      <c r="EJ159" s="34"/>
      <c r="EK159" s="34"/>
      <c r="EL159" s="34"/>
      <c r="EM159" s="34"/>
      <c r="EN159" s="34"/>
      <c r="EO159" s="34"/>
      <c r="EP159" s="34"/>
      <c r="EQ159" s="34"/>
      <c r="ER159" s="34"/>
      <c r="ES159" s="34"/>
      <c r="ET159" s="34"/>
      <c r="EU159" s="34"/>
      <c r="EV159" s="34"/>
      <c r="EW159" s="34"/>
      <c r="EX159" s="34"/>
      <c r="EY159" s="34"/>
      <c r="EZ159" s="34"/>
      <c r="FA159" s="34"/>
      <c r="FB159" s="32">
        <f t="shared" si="4"/>
        <v>4</v>
      </c>
      <c r="FC159" s="41" t="s">
        <v>631</v>
      </c>
    </row>
    <row r="160" ht="15" spans="1:159">
      <c r="A160">
        <v>159</v>
      </c>
      <c r="B160" s="27" t="s">
        <v>633</v>
      </c>
      <c r="C160" s="27" t="s">
        <v>634</v>
      </c>
      <c r="D160" s="27" t="s">
        <v>598</v>
      </c>
      <c r="E160" s="28" t="s">
        <v>313</v>
      </c>
      <c r="F160" s="29">
        <v>0</v>
      </c>
      <c r="G160" s="29"/>
      <c r="H160" s="29">
        <v>1</v>
      </c>
      <c r="I160" s="29"/>
      <c r="J160" s="29"/>
      <c r="K160" s="29"/>
      <c r="L160" s="29"/>
      <c r="M160" s="30"/>
      <c r="N160" s="30"/>
      <c r="O160" s="29"/>
      <c r="P160" s="29"/>
      <c r="Q160" s="29"/>
      <c r="R160" s="29"/>
      <c r="S160" s="29"/>
      <c r="T160" s="29"/>
      <c r="U160" s="29"/>
      <c r="V160" s="29"/>
      <c r="W160" s="29"/>
      <c r="X160" s="38"/>
      <c r="Y160" s="2"/>
      <c r="Z160" s="2"/>
      <c r="AA160" s="2"/>
      <c r="AB160" s="2">
        <v>2</v>
      </c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12" t="str">
        <f>IF(ISNA(VLOOKUP(FC160,[7]刘禹骏发起的直播!$F$16:$F$437,2,0)),"",1)</f>
        <v/>
      </c>
      <c r="CB160" s="12" t="str">
        <f>IF(ISNA(VLOOKUP(FC160,[8]日程信息!$A$11:$A$298,2,0)),"",1)</f>
        <v/>
      </c>
      <c r="CC160" s="12" t="str">
        <f>IF(ISNA(VLOOKUP(FC160,[9]视频会议通话详单!$A$7:$A$252,2,0)),"",1)</f>
        <v/>
      </c>
      <c r="CD160" s="12" t="str">
        <f>IF(ISNA(VLOOKUP(FC160,[10]视频会议通话详单!$A$7:$A$115,2,0)),"",1)</f>
        <v/>
      </c>
      <c r="CE160" s="12" t="str">
        <f>IF(ISNA(VLOOKUP(FC160,[11]日程信息!$A$11:$A$35,2,0)),"",1)</f>
        <v/>
      </c>
      <c r="CF160" s="12" t="str">
        <f>IF(ISNA(VLOOKUP(FC160,[12]创新创业宣讲!$E$17:$E$213,2,0)),"",1)</f>
        <v/>
      </c>
      <c r="CG160" s="12" t="str">
        <f>IF(ISNA(VLOOKUP(FC160,[13]日程信息!$A$11:$A$55,2,0)),"",1)</f>
        <v/>
      </c>
      <c r="CH160" s="12" t="str">
        <f>IF(ISNA(VLOOKUP(FC160,[14]日程信息!$A$11:$A$44,2,0)),"",1)</f>
        <v/>
      </c>
      <c r="CI160" s="12" t="str">
        <f>IF(ISNA(VLOOKUP(FC160,[15]日程信息!$A$11:$A$45,2,0)),"",1)</f>
        <v/>
      </c>
      <c r="CJ160" s="12" t="str">
        <f>IF(ISNA(VLOOKUP(FC160,[16]日程信息!$A$11:$A$45,2,0)),"",1)</f>
        <v/>
      </c>
      <c r="CK160" s="12" t="str">
        <f>IF(ISNA(VLOOKUP(FC160,[17]日程信息!$A$11:$A$37,2,0)),"",1)</f>
        <v/>
      </c>
      <c r="CN160" s="33"/>
      <c r="CO160" s="34"/>
      <c r="CP160" s="34"/>
      <c r="CQ160" s="34"/>
      <c r="CR160" s="34"/>
      <c r="CS160" s="34"/>
      <c r="CT160" s="34"/>
      <c r="CU160" s="34"/>
      <c r="CV160" s="34"/>
      <c r="CW160" s="34"/>
      <c r="CX160" s="34"/>
      <c r="CY160" s="34"/>
      <c r="CZ160" s="34"/>
      <c r="DA160" s="34"/>
      <c r="DB160" s="34"/>
      <c r="DC160" s="34"/>
      <c r="DD160" s="34"/>
      <c r="DE160" s="34"/>
      <c r="DF160" s="34"/>
      <c r="DG160" s="34"/>
      <c r="DH160" s="34"/>
      <c r="DI160" s="34"/>
      <c r="DJ160" s="34"/>
      <c r="DK160" s="34"/>
      <c r="DL160" s="34"/>
      <c r="DM160" s="34"/>
      <c r="DN160" s="34"/>
      <c r="DO160" s="34"/>
      <c r="DP160" s="34"/>
      <c r="DQ160" s="34"/>
      <c r="DR160" s="34"/>
      <c r="DS160" s="34"/>
      <c r="DT160" s="34"/>
      <c r="DU160" s="34"/>
      <c r="DV160" s="34"/>
      <c r="DW160" s="34"/>
      <c r="DX160" s="34"/>
      <c r="DY160" s="34"/>
      <c r="DZ160" s="34"/>
      <c r="EA160" s="34"/>
      <c r="EB160" s="34"/>
      <c r="EC160" s="34"/>
      <c r="ED160" s="34"/>
      <c r="EE160" s="34"/>
      <c r="EF160" s="34"/>
      <c r="EG160" s="34"/>
      <c r="EH160" s="34"/>
      <c r="EI160" s="34"/>
      <c r="EJ160" s="34"/>
      <c r="EK160" s="34"/>
      <c r="EL160" s="34"/>
      <c r="EM160" s="34"/>
      <c r="EN160" s="34"/>
      <c r="EO160" s="34"/>
      <c r="EP160" s="34"/>
      <c r="EQ160" s="34"/>
      <c r="ER160" s="34"/>
      <c r="ES160" s="34"/>
      <c r="ET160" s="34">
        <v>1</v>
      </c>
      <c r="EU160" s="34"/>
      <c r="EV160" s="34"/>
      <c r="EW160" s="34"/>
      <c r="EX160" s="34"/>
      <c r="EY160" s="34"/>
      <c r="EZ160" s="34"/>
      <c r="FA160" s="34"/>
      <c r="FB160" s="32">
        <f t="shared" si="4"/>
        <v>4</v>
      </c>
      <c r="FC160" s="41" t="s">
        <v>633</v>
      </c>
    </row>
    <row r="161" ht="15" spans="1:159">
      <c r="A161">
        <v>160</v>
      </c>
      <c r="B161" s="27" t="s">
        <v>635</v>
      </c>
      <c r="C161" s="27" t="s">
        <v>636</v>
      </c>
      <c r="D161" s="27" t="s">
        <v>598</v>
      </c>
      <c r="E161" s="28" t="s">
        <v>316</v>
      </c>
      <c r="F161" s="29">
        <v>0</v>
      </c>
      <c r="G161" s="29"/>
      <c r="H161" s="29"/>
      <c r="I161" s="29"/>
      <c r="J161" s="29"/>
      <c r="K161" s="29"/>
      <c r="L161" s="29"/>
      <c r="M161" s="30"/>
      <c r="N161" s="30"/>
      <c r="O161" s="29"/>
      <c r="P161" s="29"/>
      <c r="Q161" s="29"/>
      <c r="R161" s="29"/>
      <c r="S161" s="29"/>
      <c r="T161" s="29"/>
      <c r="U161" s="29"/>
      <c r="V161" s="29"/>
      <c r="W161" s="29"/>
      <c r="X161" s="38"/>
      <c r="Y161" s="2"/>
      <c r="Z161" s="2"/>
      <c r="AA161" s="2">
        <v>1</v>
      </c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>
        <v>1</v>
      </c>
      <c r="BD161" s="2"/>
      <c r="BE161" s="2"/>
      <c r="BF161" s="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>
        <v>1</v>
      </c>
      <c r="BY161" s="32"/>
      <c r="BZ161" s="32"/>
      <c r="CA161" s="12" t="str">
        <f>IF(ISNA(VLOOKUP(FC161,[7]刘禹骏发起的直播!$F$16:$F$437,2,0)),"",1)</f>
        <v/>
      </c>
      <c r="CB161" s="12" t="str">
        <f>IF(ISNA(VLOOKUP(FC161,[8]日程信息!$A$11:$A$298,2,0)),"",1)</f>
        <v/>
      </c>
      <c r="CC161" s="12" t="str">
        <f>IF(ISNA(VLOOKUP(FC161,[9]视频会议通话详单!$A$7:$A$252,2,0)),"",1)</f>
        <v/>
      </c>
      <c r="CD161" s="12" t="str">
        <f>IF(ISNA(VLOOKUP(FC161,[10]视频会议通话详单!$A$7:$A$115,2,0)),"",1)</f>
        <v/>
      </c>
      <c r="CE161" s="12" t="str">
        <f>IF(ISNA(VLOOKUP(FC161,[11]日程信息!$A$11:$A$35,2,0)),"",1)</f>
        <v/>
      </c>
      <c r="CF161" s="12" t="str">
        <f>IF(ISNA(VLOOKUP(FC161,[12]创新创业宣讲!$E$17:$E$213,2,0)),"",1)</f>
        <v/>
      </c>
      <c r="CG161" s="12" t="str">
        <f>IF(ISNA(VLOOKUP(FC161,[13]日程信息!$A$11:$A$55,2,0)),"",1)</f>
        <v/>
      </c>
      <c r="CH161" s="12" t="str">
        <f>IF(ISNA(VLOOKUP(FC161,[14]日程信息!$A$11:$A$44,2,0)),"",1)</f>
        <v/>
      </c>
      <c r="CI161" s="12" t="str">
        <f>IF(ISNA(VLOOKUP(FC161,[15]日程信息!$A$11:$A$45,2,0)),"",1)</f>
        <v/>
      </c>
      <c r="CJ161" s="12" t="str">
        <f>IF(ISNA(VLOOKUP(FC161,[16]日程信息!$A$11:$A$45,2,0)),"",1)</f>
        <v/>
      </c>
      <c r="CK161" s="12" t="str">
        <f>IF(ISNA(VLOOKUP(FC161,[17]日程信息!$A$11:$A$37,2,0)),"",1)</f>
        <v/>
      </c>
      <c r="CN161" s="33"/>
      <c r="CO161" s="34"/>
      <c r="CP161" s="34"/>
      <c r="CQ161" s="34"/>
      <c r="CR161" s="34"/>
      <c r="CS161" s="34"/>
      <c r="CT161" s="34"/>
      <c r="CU161" s="34"/>
      <c r="CV161" s="34"/>
      <c r="CW161" s="34"/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/>
      <c r="DJ161" s="34"/>
      <c r="DK161" s="34"/>
      <c r="DL161" s="34"/>
      <c r="DM161" s="34"/>
      <c r="DN161" s="34"/>
      <c r="DO161" s="34"/>
      <c r="DP161" s="34"/>
      <c r="DQ161" s="34"/>
      <c r="DR161" s="34"/>
      <c r="DS161" s="34"/>
      <c r="DT161" s="34"/>
      <c r="DU161" s="34"/>
      <c r="DV161" s="34"/>
      <c r="DW161" s="34">
        <v>1</v>
      </c>
      <c r="DX161" s="34"/>
      <c r="DY161" s="34"/>
      <c r="DZ161" s="34"/>
      <c r="EA161" s="34"/>
      <c r="EB161" s="34"/>
      <c r="EC161" s="34"/>
      <c r="ED161" s="34"/>
      <c r="EE161" s="34"/>
      <c r="EF161" s="34"/>
      <c r="EG161" s="34"/>
      <c r="EH161" s="34"/>
      <c r="EI161" s="34"/>
      <c r="EJ161" s="34"/>
      <c r="EK161" s="34"/>
      <c r="EL161" s="34"/>
      <c r="EM161" s="34"/>
      <c r="EN161" s="34"/>
      <c r="EO161" s="34"/>
      <c r="EP161" s="34"/>
      <c r="EQ161" s="34"/>
      <c r="ER161" s="34"/>
      <c r="ES161" s="34"/>
      <c r="ET161" s="34"/>
      <c r="EU161" s="34"/>
      <c r="EV161" s="34"/>
      <c r="EW161" s="34"/>
      <c r="EX161" s="34"/>
      <c r="EY161" s="34"/>
      <c r="EZ161" s="34"/>
      <c r="FA161" s="34"/>
      <c r="FB161" s="32">
        <f t="shared" si="4"/>
        <v>4</v>
      </c>
      <c r="FC161" s="41" t="s">
        <v>635</v>
      </c>
    </row>
    <row r="162" ht="15" spans="1:159">
      <c r="A162">
        <v>161</v>
      </c>
      <c r="B162" s="27" t="s">
        <v>637</v>
      </c>
      <c r="C162" s="27" t="s">
        <v>638</v>
      </c>
      <c r="D162" s="27" t="s">
        <v>598</v>
      </c>
      <c r="E162" s="28" t="s">
        <v>313</v>
      </c>
      <c r="F162" s="29">
        <v>0</v>
      </c>
      <c r="G162" s="29"/>
      <c r="H162" s="29">
        <v>1</v>
      </c>
      <c r="I162" s="29"/>
      <c r="J162" s="29"/>
      <c r="K162" s="29"/>
      <c r="L162" s="29"/>
      <c r="M162" s="30"/>
      <c r="N162" s="30"/>
      <c r="O162" s="29"/>
      <c r="P162" s="29"/>
      <c r="Q162" s="29"/>
      <c r="R162" s="29"/>
      <c r="S162" s="29"/>
      <c r="T162" s="29"/>
      <c r="U162" s="29">
        <v>1</v>
      </c>
      <c r="V162" s="29"/>
      <c r="W162" s="29"/>
      <c r="X162" s="38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>
        <f>VLOOKUP(FC162,[19]日程信息!$A$11:$B$70,2,0)</f>
        <v>1</v>
      </c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>
        <v>1</v>
      </c>
      <c r="BY162" s="32"/>
      <c r="BZ162" s="32"/>
      <c r="CA162" s="12" t="str">
        <f>IF(ISNA(VLOOKUP(FC162,[7]刘禹骏发起的直播!$F$16:$F$437,2,0)),"",1)</f>
        <v/>
      </c>
      <c r="CB162" s="12" t="str">
        <f>IF(ISNA(VLOOKUP(FC162,[8]日程信息!$A$11:$A$298,2,0)),"",1)</f>
        <v/>
      </c>
      <c r="CC162" s="12">
        <f>IF(ISNA(VLOOKUP(FC162,[9]视频会议通话详单!$A$7:$A$252,2,0)),"",1)</f>
        <v>1</v>
      </c>
      <c r="CD162" s="12">
        <f>IF(ISNA(VLOOKUP(FC162,[10]视频会议通话详单!$A$7:$A$115,2,0)),"",1)</f>
        <v>1</v>
      </c>
      <c r="CE162" s="12" t="str">
        <f>IF(ISNA(VLOOKUP(FC162,[11]日程信息!$A$11:$A$35,2,0)),"",1)</f>
        <v/>
      </c>
      <c r="CF162" s="12" t="str">
        <f>IF(ISNA(VLOOKUP(FC162,[12]创新创业宣讲!$E$17:$E$213,2,0)),"",1)</f>
        <v/>
      </c>
      <c r="CG162" s="12" t="str">
        <f>IF(ISNA(VLOOKUP(FC162,[13]日程信息!$A$11:$A$55,2,0)),"",1)</f>
        <v/>
      </c>
      <c r="CH162" s="12" t="str">
        <f>IF(ISNA(VLOOKUP(FC162,[14]日程信息!$A$11:$A$44,2,0)),"",1)</f>
        <v/>
      </c>
      <c r="CI162" s="12" t="str">
        <f>IF(ISNA(VLOOKUP(FC162,[15]日程信息!$A$11:$A$45,2,0)),"",1)</f>
        <v/>
      </c>
      <c r="CJ162" s="12" t="str">
        <f>IF(ISNA(VLOOKUP(FC162,[16]日程信息!$A$11:$A$45,2,0)),"",1)</f>
        <v/>
      </c>
      <c r="CK162" s="12" t="str">
        <f>IF(ISNA(VLOOKUP(FC162,[17]日程信息!$A$11:$A$37,2,0)),"",1)</f>
        <v/>
      </c>
      <c r="CN162" s="33"/>
      <c r="CO162" s="34"/>
      <c r="CP162" s="34"/>
      <c r="CQ162" s="34"/>
      <c r="CR162" s="34"/>
      <c r="CS162" s="34"/>
      <c r="CT162" s="34"/>
      <c r="CU162" s="34"/>
      <c r="CV162" s="34">
        <v>1</v>
      </c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>
        <v>1</v>
      </c>
      <c r="DT162" s="34"/>
      <c r="DU162" s="34"/>
      <c r="DV162" s="34"/>
      <c r="DW162" s="34"/>
      <c r="DX162" s="34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  <c r="EL162" s="34"/>
      <c r="EM162" s="34"/>
      <c r="EN162" s="34"/>
      <c r="EO162" s="34"/>
      <c r="EP162" s="34">
        <v>1</v>
      </c>
      <c r="EQ162" s="34"/>
      <c r="ER162" s="34"/>
      <c r="ES162" s="34"/>
      <c r="ET162" s="34"/>
      <c r="EU162" s="34"/>
      <c r="EV162" s="34"/>
      <c r="EW162" s="34"/>
      <c r="EX162" s="34">
        <v>1</v>
      </c>
      <c r="EY162" s="34"/>
      <c r="EZ162" s="34"/>
      <c r="FA162" s="34"/>
      <c r="FB162" s="32">
        <f t="shared" si="4"/>
        <v>10</v>
      </c>
      <c r="FC162" s="41" t="s">
        <v>637</v>
      </c>
    </row>
    <row r="163" ht="15" spans="1:159">
      <c r="A163">
        <v>162</v>
      </c>
      <c r="B163" s="27" t="s">
        <v>639</v>
      </c>
      <c r="C163" s="27" t="s">
        <v>640</v>
      </c>
      <c r="D163" s="27" t="s">
        <v>598</v>
      </c>
      <c r="E163" s="28" t="s">
        <v>316</v>
      </c>
      <c r="F163" s="29">
        <v>0</v>
      </c>
      <c r="G163" s="29"/>
      <c r="H163" s="29"/>
      <c r="I163" s="29"/>
      <c r="J163" s="29"/>
      <c r="K163" s="29"/>
      <c r="L163" s="29"/>
      <c r="M163" s="30"/>
      <c r="N163" s="30"/>
      <c r="O163" s="29"/>
      <c r="P163" s="29"/>
      <c r="Q163" s="29"/>
      <c r="R163" s="29"/>
      <c r="S163" s="29"/>
      <c r="T163" s="29"/>
      <c r="U163" s="29"/>
      <c r="V163" s="29"/>
      <c r="W163" s="29"/>
      <c r="X163" s="38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32"/>
      <c r="BH163" s="32"/>
      <c r="BI163" s="32">
        <v>1</v>
      </c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>
        <v>1</v>
      </c>
      <c r="BY163" s="32"/>
      <c r="BZ163" s="32"/>
      <c r="CA163" s="12" t="str">
        <f>IF(ISNA(VLOOKUP(FC163,[7]刘禹骏发起的直播!$F$16:$F$437,2,0)),"",1)</f>
        <v/>
      </c>
      <c r="CB163" s="12" t="str">
        <f>IF(ISNA(VLOOKUP(FC163,[8]日程信息!$A$11:$A$298,2,0)),"",1)</f>
        <v/>
      </c>
      <c r="CC163" s="12" t="str">
        <f>IF(ISNA(VLOOKUP(FC163,[9]视频会议通话详单!$A$7:$A$252,2,0)),"",1)</f>
        <v/>
      </c>
      <c r="CD163" s="12" t="str">
        <f>IF(ISNA(VLOOKUP(FC163,[10]视频会议通话详单!$A$7:$A$115,2,0)),"",1)</f>
        <v/>
      </c>
      <c r="CE163" s="12" t="str">
        <f>IF(ISNA(VLOOKUP(FC163,[11]日程信息!$A$11:$A$35,2,0)),"",1)</f>
        <v/>
      </c>
      <c r="CF163" s="12" t="str">
        <f>IF(ISNA(VLOOKUP(FC163,[12]创新创业宣讲!$E$17:$E$213,2,0)),"",1)</f>
        <v/>
      </c>
      <c r="CG163" s="12" t="str">
        <f>IF(ISNA(VLOOKUP(FC163,[13]日程信息!$A$11:$A$55,2,0)),"",1)</f>
        <v/>
      </c>
      <c r="CH163" s="12" t="str">
        <f>IF(ISNA(VLOOKUP(FC163,[14]日程信息!$A$11:$A$44,2,0)),"",1)</f>
        <v/>
      </c>
      <c r="CI163" s="12" t="str">
        <f>IF(ISNA(VLOOKUP(FC163,[15]日程信息!$A$11:$A$45,2,0)),"",1)</f>
        <v/>
      </c>
      <c r="CJ163" s="12" t="str">
        <f>IF(ISNA(VLOOKUP(FC163,[16]日程信息!$A$11:$A$45,2,0)),"",1)</f>
        <v/>
      </c>
      <c r="CK163" s="12" t="str">
        <f>IF(ISNA(VLOOKUP(FC163,[17]日程信息!$A$11:$A$37,2,0)),"",1)</f>
        <v/>
      </c>
      <c r="CN163" s="33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4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  <c r="EL163" s="34"/>
      <c r="EM163" s="34"/>
      <c r="EN163" s="34"/>
      <c r="EO163" s="34"/>
      <c r="EP163" s="34"/>
      <c r="EQ163" s="34"/>
      <c r="ER163" s="34"/>
      <c r="ES163" s="34"/>
      <c r="ET163" s="34"/>
      <c r="EU163" s="34"/>
      <c r="EV163" s="34"/>
      <c r="EW163" s="34"/>
      <c r="EX163" s="34"/>
      <c r="EY163" s="34"/>
      <c r="EZ163" s="34"/>
      <c r="FA163" s="34"/>
      <c r="FB163" s="32">
        <f>SUM(F163:FA163)</f>
        <v>2</v>
      </c>
      <c r="FC163" s="41" t="s">
        <v>639</v>
      </c>
    </row>
    <row r="164" ht="15" spans="1:159">
      <c r="A164">
        <v>163</v>
      </c>
      <c r="B164" s="27" t="s">
        <v>641</v>
      </c>
      <c r="C164" s="27" t="s">
        <v>642</v>
      </c>
      <c r="D164" s="27" t="s">
        <v>598</v>
      </c>
      <c r="E164" s="28" t="s">
        <v>313</v>
      </c>
      <c r="F164" s="29">
        <v>0</v>
      </c>
      <c r="G164" s="29"/>
      <c r="H164" s="29"/>
      <c r="I164" s="29"/>
      <c r="J164" s="29"/>
      <c r="K164" s="29"/>
      <c r="L164" s="29"/>
      <c r="M164" s="30"/>
      <c r="N164" s="30"/>
      <c r="O164" s="29"/>
      <c r="P164" s="29"/>
      <c r="Q164" s="29"/>
      <c r="R164" s="29"/>
      <c r="S164" s="29"/>
      <c r="T164" s="29"/>
      <c r="U164" s="29"/>
      <c r="V164" s="29"/>
      <c r="W164" s="29"/>
      <c r="X164" s="38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>
        <v>1</v>
      </c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  <c r="CA164" s="12" t="str">
        <f>IF(ISNA(VLOOKUP(FC164,[7]刘禹骏发起的直播!$F$16:$F$437,2,0)),"",1)</f>
        <v/>
      </c>
      <c r="CB164" s="12" t="str">
        <f>IF(ISNA(VLOOKUP(FC164,[8]日程信息!$A$11:$A$298,2,0)),"",1)</f>
        <v/>
      </c>
      <c r="CC164" s="12" t="str">
        <f>IF(ISNA(VLOOKUP(FC164,[9]视频会议通话详单!$A$7:$A$252,2,0)),"",1)</f>
        <v/>
      </c>
      <c r="CD164" s="12" t="str">
        <f>IF(ISNA(VLOOKUP(FC164,[10]视频会议通话详单!$A$7:$A$115,2,0)),"",1)</f>
        <v/>
      </c>
      <c r="CE164" s="12" t="str">
        <f>IF(ISNA(VLOOKUP(FC164,[11]日程信息!$A$11:$A$35,2,0)),"",1)</f>
        <v/>
      </c>
      <c r="CF164" s="12" t="str">
        <f>IF(ISNA(VLOOKUP(FC164,[12]创新创业宣讲!$E$17:$E$213,2,0)),"",1)</f>
        <v/>
      </c>
      <c r="CG164" s="12" t="str">
        <f>IF(ISNA(VLOOKUP(FC164,[13]日程信息!$A$11:$A$55,2,0)),"",1)</f>
        <v/>
      </c>
      <c r="CH164" s="12" t="str">
        <f>IF(ISNA(VLOOKUP(FC164,[14]日程信息!$A$11:$A$44,2,0)),"",1)</f>
        <v/>
      </c>
      <c r="CI164" s="12" t="str">
        <f>IF(ISNA(VLOOKUP(FC164,[15]日程信息!$A$11:$A$45,2,0)),"",1)</f>
        <v/>
      </c>
      <c r="CJ164" s="12" t="str">
        <f>IF(ISNA(VLOOKUP(FC164,[16]日程信息!$A$11:$A$45,2,0)),"",1)</f>
        <v/>
      </c>
      <c r="CK164" s="12" t="str">
        <f>IF(ISNA(VLOOKUP(FC164,[17]日程信息!$A$11:$A$37,2,0)),"",1)</f>
        <v/>
      </c>
      <c r="CN164" s="33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4">
        <v>1</v>
      </c>
      <c r="DY164" s="34"/>
      <c r="DZ164" s="34"/>
      <c r="EA164" s="34"/>
      <c r="EB164" s="34"/>
      <c r="EC164" s="34">
        <v>1</v>
      </c>
      <c r="ED164" s="34"/>
      <c r="EE164" s="34"/>
      <c r="EF164" s="34"/>
      <c r="EG164" s="34"/>
      <c r="EH164" s="34"/>
      <c r="EI164" s="34"/>
      <c r="EJ164" s="34"/>
      <c r="EK164" s="34"/>
      <c r="EL164" s="34"/>
      <c r="EM164" s="34"/>
      <c r="EN164" s="34"/>
      <c r="EO164" s="34"/>
      <c r="EP164" s="34"/>
      <c r="EQ164" s="34">
        <v>1</v>
      </c>
      <c r="ER164" s="34"/>
      <c r="ES164" s="34">
        <v>1</v>
      </c>
      <c r="ET164" s="34">
        <v>1</v>
      </c>
      <c r="EU164" s="34">
        <v>1</v>
      </c>
      <c r="EV164" s="34">
        <v>1</v>
      </c>
      <c r="EW164" s="34">
        <v>1</v>
      </c>
      <c r="EX164" s="34"/>
      <c r="EY164" s="34"/>
      <c r="EZ164" s="34"/>
      <c r="FA164" s="34"/>
      <c r="FB164" s="32">
        <f>SUM(F164:FA164)</f>
        <v>9</v>
      </c>
      <c r="FC164" s="41" t="s">
        <v>641</v>
      </c>
    </row>
    <row r="165" ht="15" spans="1:159">
      <c r="A165">
        <v>164</v>
      </c>
      <c r="B165" s="27" t="s">
        <v>643</v>
      </c>
      <c r="C165" s="27" t="s">
        <v>644</v>
      </c>
      <c r="D165" s="27" t="s">
        <v>598</v>
      </c>
      <c r="E165" s="28" t="s">
        <v>316</v>
      </c>
      <c r="F165" s="29">
        <v>1</v>
      </c>
      <c r="G165" s="29"/>
      <c r="H165" s="29">
        <v>1</v>
      </c>
      <c r="I165" s="29"/>
      <c r="J165" s="29"/>
      <c r="K165" s="29">
        <v>1</v>
      </c>
      <c r="L165" s="29"/>
      <c r="M165" s="30"/>
      <c r="N165" s="30"/>
      <c r="O165" s="29"/>
      <c r="P165" s="29"/>
      <c r="Q165" s="29"/>
      <c r="R165" s="29"/>
      <c r="S165" s="29"/>
      <c r="T165" s="29"/>
      <c r="U165" s="29"/>
      <c r="V165" s="29"/>
      <c r="W165" s="29"/>
      <c r="X165" s="38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>
        <v>1</v>
      </c>
      <c r="BR165" s="32"/>
      <c r="BS165" s="32">
        <v>1</v>
      </c>
      <c r="BT165" s="32"/>
      <c r="BU165" s="32"/>
      <c r="BV165" s="32"/>
      <c r="BW165" s="32"/>
      <c r="BX165" s="32">
        <v>1</v>
      </c>
      <c r="BY165" s="32"/>
      <c r="BZ165" s="32"/>
      <c r="CA165" s="12" t="str">
        <f>IF(ISNA(VLOOKUP(FC165,[7]刘禹骏发起的直播!$F$16:$F$437,2,0)),"",1)</f>
        <v/>
      </c>
      <c r="CB165" s="12" t="str">
        <f>IF(ISNA(VLOOKUP(FC165,[8]日程信息!$A$11:$A$298,2,0)),"",1)</f>
        <v/>
      </c>
      <c r="CC165" s="12" t="str">
        <f>IF(ISNA(VLOOKUP(FC165,[9]视频会议通话详单!$A$7:$A$252,2,0)),"",1)</f>
        <v/>
      </c>
      <c r="CD165" s="12" t="str">
        <f>IF(ISNA(VLOOKUP(FC165,[10]视频会议通话详单!$A$7:$A$115,2,0)),"",1)</f>
        <v/>
      </c>
      <c r="CE165" s="12">
        <f>IF(ISNA(VLOOKUP(FC165,[11]日程信息!$A$11:$A$35,2,0)),"",1)</f>
        <v>1</v>
      </c>
      <c r="CF165" s="12" t="str">
        <f>IF(ISNA(VLOOKUP(FC165,[12]创新创业宣讲!$E$17:$E$213,2,0)),"",1)</f>
        <v/>
      </c>
      <c r="CG165" s="12" t="str">
        <f>IF(ISNA(VLOOKUP(FC165,[13]日程信息!$A$11:$A$55,2,0)),"",1)</f>
        <v/>
      </c>
      <c r="CH165" s="12" t="str">
        <f>IF(ISNA(VLOOKUP(FC165,[14]日程信息!$A$11:$A$44,2,0)),"",1)</f>
        <v/>
      </c>
      <c r="CI165" s="12" t="str">
        <f>IF(ISNA(VLOOKUP(FC165,[15]日程信息!$A$11:$A$45,2,0)),"",1)</f>
        <v/>
      </c>
      <c r="CJ165" s="12" t="str">
        <f>IF(ISNA(VLOOKUP(FC165,[16]日程信息!$A$11:$A$45,2,0)),"",1)</f>
        <v/>
      </c>
      <c r="CK165" s="12" t="str">
        <f>IF(ISNA(VLOOKUP(FC165,[17]日程信息!$A$11:$A$37,2,0)),"",1)</f>
        <v/>
      </c>
      <c r="CN165" s="33"/>
      <c r="CO165" s="34"/>
      <c r="CP165" s="34"/>
      <c r="CQ165" s="34">
        <v>1</v>
      </c>
      <c r="CR165" s="34"/>
      <c r="CS165" s="34"/>
      <c r="CT165" s="34"/>
      <c r="CU165" s="34"/>
      <c r="CV165" s="34"/>
      <c r="CW165" s="34">
        <v>1</v>
      </c>
      <c r="CX165" s="34"/>
      <c r="CY165" s="34"/>
      <c r="CZ165" s="34">
        <v>1</v>
      </c>
      <c r="DA165" s="34"/>
      <c r="DB165" s="34"/>
      <c r="DC165" s="34"/>
      <c r="DD165" s="34"/>
      <c r="DE165" s="34"/>
      <c r="DF165" s="34"/>
      <c r="DG165" s="34"/>
      <c r="DH165" s="34">
        <v>1</v>
      </c>
      <c r="DI165" s="34"/>
      <c r="DJ165" s="34"/>
      <c r="DK165" s="34"/>
      <c r="DL165" s="34">
        <f>VLOOKUP(FC165,[20]日程信息!$A$11:$B$60,2,FALSE)</f>
        <v>1</v>
      </c>
      <c r="DM165" s="34"/>
      <c r="DN165" s="34"/>
      <c r="DO165" s="34"/>
      <c r="DP165" s="34"/>
      <c r="DQ165" s="34"/>
      <c r="DR165" s="34"/>
      <c r="DS165" s="34"/>
      <c r="DT165" s="34"/>
      <c r="DU165" s="34"/>
      <c r="DV165" s="34"/>
      <c r="DW165" s="34"/>
      <c r="DX165" s="34"/>
      <c r="DY165" s="34"/>
      <c r="DZ165" s="34">
        <v>1</v>
      </c>
      <c r="EA165" s="34"/>
      <c r="EB165" s="34"/>
      <c r="EC165" s="34"/>
      <c r="ED165" s="34"/>
      <c r="EE165" s="34"/>
      <c r="EF165" s="34"/>
      <c r="EG165" s="34"/>
      <c r="EH165" s="34"/>
      <c r="EI165" s="34"/>
      <c r="EJ165" s="34"/>
      <c r="EK165" s="34"/>
      <c r="EL165" s="34"/>
      <c r="EM165" s="34"/>
      <c r="EN165" s="34"/>
      <c r="EO165" s="34"/>
      <c r="EP165" s="34"/>
      <c r="EQ165" s="34"/>
      <c r="ER165" s="34"/>
      <c r="ES165" s="34"/>
      <c r="ET165" s="34"/>
      <c r="EU165" s="34"/>
      <c r="EV165" s="34"/>
      <c r="EW165" s="34"/>
      <c r="EX165" s="34"/>
      <c r="EY165" s="34"/>
      <c r="EZ165" s="34"/>
      <c r="FA165" s="34"/>
      <c r="FB165" s="32">
        <f>SUM(F165:FA165)</f>
        <v>13</v>
      </c>
      <c r="FC165" s="41" t="s">
        <v>643</v>
      </c>
    </row>
    <row r="166" spans="1:159">
      <c r="Y166" s="2"/>
      <c r="Z166" s="2"/>
      <c r="AA166" s="2"/>
      <c r="AB166" s="2"/>
      <c r="AW166" s="2"/>
    </row>
  </sheetData>
  <conditionalFormatting sqref="C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N146"/>
  <sheetViews>
    <sheetView zoomScale="130" zoomScaleNormal="130" topLeftCell="CE1" workbookViewId="0">
      <pane ySplit="1" topLeftCell="A134" activePane="bottomLeft" state="frozen"/>
      <selection/>
      <selection pane="bottomLeft" activeCell="CM140" sqref="CM140"/>
    </sheetView>
  </sheetViews>
  <sheetFormatPr defaultColWidth="9" defaultRowHeight="13.5"/>
  <cols>
    <col min="3" max="3" width="19.1083333333333" customWidth="1"/>
    <col min="4" max="4" width="20.875" customWidth="1"/>
    <col min="18" max="18" width="8.66666666666667" customWidth="1"/>
    <col min="19" max="27" width="11.775" customWidth="1"/>
    <col min="28" max="28" width="14.775" customWidth="1"/>
    <col min="29" max="29" width="18.5583333333333" customWidth="1"/>
    <col min="30" max="30" width="15.775" customWidth="1"/>
    <col min="31" max="31" width="14" customWidth="1"/>
  </cols>
  <sheetData>
    <row r="1" ht="121.5" spans="1:92">
      <c r="A1" s="2" t="s">
        <v>0</v>
      </c>
      <c r="B1" s="2" t="s">
        <v>1</v>
      </c>
      <c r="C1" s="2" t="s">
        <v>213</v>
      </c>
      <c r="D1" s="2" t="s">
        <v>214</v>
      </c>
      <c r="E1" s="2" t="s">
        <v>215</v>
      </c>
      <c r="F1" s="7" t="s">
        <v>645</v>
      </c>
      <c r="G1" s="7" t="s">
        <v>127</v>
      </c>
      <c r="H1" s="7" t="s">
        <v>128</v>
      </c>
      <c r="I1" s="7" t="s">
        <v>129</v>
      </c>
      <c r="J1" s="7" t="s">
        <v>646</v>
      </c>
      <c r="K1" s="7" t="s">
        <v>131</v>
      </c>
      <c r="L1" s="7" t="s">
        <v>132</v>
      </c>
      <c r="M1" s="7" t="s">
        <v>237</v>
      </c>
      <c r="N1" s="7" t="s">
        <v>239</v>
      </c>
      <c r="O1" s="7" t="s">
        <v>136</v>
      </c>
      <c r="P1" s="7" t="s">
        <v>243</v>
      </c>
      <c r="Q1" s="7" t="s">
        <v>245</v>
      </c>
      <c r="R1" s="7" t="s">
        <v>246</v>
      </c>
      <c r="S1" s="2" t="s">
        <v>248</v>
      </c>
      <c r="T1" s="2" t="s">
        <v>249</v>
      </c>
      <c r="U1" s="2" t="s">
        <v>250</v>
      </c>
      <c r="V1" s="2" t="s">
        <v>252</v>
      </c>
      <c r="W1" s="2" t="s">
        <v>253</v>
      </c>
      <c r="X1" s="2" t="s">
        <v>254</v>
      </c>
      <c r="Y1" s="2" t="s">
        <v>255</v>
      </c>
      <c r="Z1" s="2" t="s">
        <v>256</v>
      </c>
      <c r="AA1" s="2" t="s">
        <v>257</v>
      </c>
      <c r="AB1" s="2" t="s">
        <v>258</v>
      </c>
      <c r="AC1" s="8" t="s">
        <v>259</v>
      </c>
      <c r="AD1" s="2" t="s">
        <v>260</v>
      </c>
      <c r="AE1" s="2" t="s">
        <v>262</v>
      </c>
      <c r="AF1" s="7" t="s">
        <v>647</v>
      </c>
      <c r="AG1" s="7" t="s">
        <v>140</v>
      </c>
      <c r="AH1" s="7" t="s">
        <v>141</v>
      </c>
      <c r="AI1" s="7" t="s">
        <v>142</v>
      </c>
      <c r="AJ1" s="7" t="s">
        <v>143</v>
      </c>
      <c r="AK1" s="7" t="s">
        <v>144</v>
      </c>
      <c r="AL1" s="7" t="s">
        <v>145</v>
      </c>
      <c r="AM1" s="7" t="s">
        <v>146</v>
      </c>
      <c r="AN1" s="4" t="s">
        <v>147</v>
      </c>
      <c r="AO1" s="4" t="s">
        <v>148</v>
      </c>
      <c r="AP1" s="4" t="s">
        <v>149</v>
      </c>
      <c r="AQ1" s="4" t="s">
        <v>150</v>
      </c>
      <c r="AR1" s="4" t="s">
        <v>151</v>
      </c>
      <c r="AS1" s="4" t="s">
        <v>152</v>
      </c>
      <c r="AT1" s="4" t="s">
        <v>153</v>
      </c>
      <c r="AU1" s="9" t="s">
        <v>266</v>
      </c>
      <c r="AV1" s="10" t="s">
        <v>155</v>
      </c>
      <c r="AW1" s="4" t="s">
        <v>156</v>
      </c>
      <c r="AX1" s="4" t="s">
        <v>157</v>
      </c>
      <c r="AY1" s="4" t="s">
        <v>158</v>
      </c>
      <c r="AZ1" s="4" t="s">
        <v>269</v>
      </c>
      <c r="BA1" s="4" t="s">
        <v>160</v>
      </c>
      <c r="BB1" s="4" t="s">
        <v>304</v>
      </c>
      <c r="BC1" s="4" t="s">
        <v>161</v>
      </c>
      <c r="BD1" s="4" t="s">
        <v>162</v>
      </c>
      <c r="BE1" s="4" t="s">
        <v>163</v>
      </c>
      <c r="BF1" s="4" t="s">
        <v>164</v>
      </c>
      <c r="BG1" s="4" t="s">
        <v>165</v>
      </c>
      <c r="BH1" s="4" t="s">
        <v>166</v>
      </c>
      <c r="BI1" s="4" t="s">
        <v>167</v>
      </c>
      <c r="BJ1" s="4" t="s">
        <v>168</v>
      </c>
      <c r="BK1" s="4" t="s">
        <v>169</v>
      </c>
      <c r="BL1" s="4" t="s">
        <v>170</v>
      </c>
      <c r="BM1" s="4" t="s">
        <v>171</v>
      </c>
      <c r="BN1" s="4" t="s">
        <v>172</v>
      </c>
      <c r="BO1" s="4" t="s">
        <v>173</v>
      </c>
      <c r="BP1" s="4" t="s">
        <v>174</v>
      </c>
      <c r="BQ1" s="4" t="s">
        <v>175</v>
      </c>
      <c r="BR1" s="4" t="s">
        <v>305</v>
      </c>
      <c r="BS1" s="4" t="s">
        <v>176</v>
      </c>
      <c r="BT1" s="4" t="s">
        <v>177</v>
      </c>
      <c r="BU1" s="4" t="s">
        <v>178</v>
      </c>
      <c r="BV1" s="4" t="s">
        <v>179</v>
      </c>
      <c r="BW1" s="4" t="s">
        <v>180</v>
      </c>
      <c r="BX1" s="4" t="s">
        <v>181</v>
      </c>
      <c r="BY1" s="4" t="s">
        <v>182</v>
      </c>
      <c r="BZ1" s="4" t="s">
        <v>183</v>
      </c>
      <c r="CA1" s="4" t="s">
        <v>184</v>
      </c>
      <c r="CB1" s="4" t="s">
        <v>185</v>
      </c>
      <c r="CC1" s="4" t="s">
        <v>186</v>
      </c>
      <c r="CD1" s="4" t="s">
        <v>187</v>
      </c>
      <c r="CE1" s="4" t="s">
        <v>188</v>
      </c>
      <c r="CF1" s="4" t="s">
        <v>189</v>
      </c>
      <c r="CG1" s="4" t="s">
        <v>190</v>
      </c>
      <c r="CH1" s="4" t="s">
        <v>191</v>
      </c>
      <c r="CI1" s="4" t="s">
        <v>192</v>
      </c>
      <c r="CJ1" s="4" t="s">
        <v>193</v>
      </c>
      <c r="CK1" s="4" t="s">
        <v>194</v>
      </c>
      <c r="CL1" s="4" t="s">
        <v>306</v>
      </c>
      <c r="CM1" s="2" t="s">
        <v>195</v>
      </c>
      <c r="CN1" s="7" t="s">
        <v>1</v>
      </c>
    </row>
    <row r="2" spans="1:92">
      <c r="A2" s="2">
        <v>1</v>
      </c>
      <c r="B2" s="5" t="s">
        <v>648</v>
      </c>
      <c r="C2" s="5" t="s">
        <v>649</v>
      </c>
      <c r="D2" s="5" t="s">
        <v>650</v>
      </c>
      <c r="E2" s="2" t="s">
        <v>651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>
        <v>1</v>
      </c>
      <c r="S2" s="2">
        <v>1</v>
      </c>
      <c r="T2" s="2" t="str">
        <f>IF(ISNA(VLOOKUP(CN2,[8]日程信息!$A$11:$A$298,2,0)),"",1)</f>
        <v/>
      </c>
      <c r="U2" s="2">
        <f>IF(ISNA(VLOOKUP(CN2,[9]视频会议通话详单!$A$7:$A$252,2,0)),"",1)</f>
        <v>1</v>
      </c>
      <c r="V2" s="2">
        <f>IF(ISNA(VLOOKUP(CN2,[11]日程信息!$A$11:$A$35,2,0)),"",1)</f>
        <v>1</v>
      </c>
      <c r="W2" s="2">
        <f>IF(ISNA(VLOOKUP(CN2,[12]创新创业宣讲!$E$17:$E$213,2,0)),"",1)</f>
        <v>1</v>
      </c>
      <c r="X2" s="2" t="str">
        <f>IF(ISNA(VLOOKUP(CN2,[13]日程信息!$A$11:$A$55,2,0)),"",1)</f>
        <v/>
      </c>
      <c r="Y2" s="2" t="str">
        <f>IF(ISNA(VLOOKUP(CN2,[14]日程信息!$A$11:$A$44,2,0)),"",1)</f>
        <v/>
      </c>
      <c r="Z2" s="2" t="str">
        <f>IF(ISNA(VLOOKUP(CN2,[15]日程信息!$A$11:$A$45,2,0)),"",1)</f>
        <v/>
      </c>
      <c r="AA2" s="2" t="str">
        <f>IF(ISNA(VLOOKUP(CN2,[16]日程信息!$A$11:$A$45,2,0)),"",1)</f>
        <v/>
      </c>
      <c r="AB2" s="2" t="str">
        <f>IF(ISNA(VLOOKUP(CN2,[17]日程信息!$A$11:$A$37,2,0)),"",1)</f>
        <v/>
      </c>
      <c r="AC2" s="8"/>
      <c r="AD2" s="2"/>
      <c r="AE2" s="2"/>
      <c r="AF2" s="2"/>
      <c r="AG2" s="2"/>
      <c r="AH2" s="2"/>
      <c r="AI2" s="2">
        <v>1</v>
      </c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>
        <v>1</v>
      </c>
      <c r="BM2" s="2"/>
      <c r="BN2" s="2"/>
      <c r="BO2" s="2"/>
      <c r="BP2" s="2"/>
      <c r="BQ2" s="2"/>
      <c r="BR2" s="2">
        <v>1</v>
      </c>
      <c r="BS2" s="2"/>
      <c r="BT2" s="2"/>
      <c r="BU2" s="2"/>
      <c r="BV2" s="2">
        <v>1</v>
      </c>
      <c r="BW2" s="2">
        <v>1</v>
      </c>
      <c r="BX2" s="2"/>
      <c r="BY2" s="2"/>
      <c r="BZ2" s="2"/>
      <c r="CA2" s="2">
        <v>1</v>
      </c>
      <c r="CB2" s="2">
        <v>1</v>
      </c>
      <c r="CC2" s="2"/>
      <c r="CD2" s="2"/>
      <c r="CE2" s="2"/>
      <c r="CF2" s="2"/>
      <c r="CG2" s="2"/>
      <c r="CH2" s="2"/>
      <c r="CI2" s="2"/>
      <c r="CJ2" s="2"/>
      <c r="CK2" s="2">
        <v>4</v>
      </c>
      <c r="CL2" s="2"/>
      <c r="CM2" s="2">
        <f>SUM(F2:CL2)</f>
        <v>16</v>
      </c>
      <c r="CN2" s="5" t="s">
        <v>648</v>
      </c>
    </row>
    <row r="3" spans="1:92">
      <c r="A3" s="2">
        <v>2</v>
      </c>
      <c r="B3" s="5" t="s">
        <v>652</v>
      </c>
      <c r="C3" s="5" t="s">
        <v>653</v>
      </c>
      <c r="D3" s="5" t="s">
        <v>650</v>
      </c>
      <c r="E3" s="2" t="s">
        <v>651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>
        <v>0</v>
      </c>
      <c r="T3" s="2" t="str">
        <f>IF(ISNA(VLOOKUP(CN3,[8]日程信息!$A$11:$A$298,2,0)),"",1)</f>
        <v/>
      </c>
      <c r="U3" s="2" t="str">
        <f>IF(ISNA(VLOOKUP(CN3,[9]视频会议通话详单!$A$7:$A$252,2,0)),"",1)</f>
        <v/>
      </c>
      <c r="V3" s="2" t="str">
        <f>IF(ISNA(VLOOKUP(CN3,[11]日程信息!$A$11:$A$35,2,0)),"",1)</f>
        <v/>
      </c>
      <c r="W3" s="2" t="str">
        <f>IF(ISNA(VLOOKUP(CN3,[12]创新创业宣讲!$E$17:$E$213,2,0)),"",1)</f>
        <v/>
      </c>
      <c r="X3" s="2" t="str">
        <f>IF(ISNA(VLOOKUP(CN3,[13]日程信息!$A$11:$A$55,2,0)),"",1)</f>
        <v/>
      </c>
      <c r="Y3" s="2" t="str">
        <f>IF(ISNA(VLOOKUP(CN3,[14]日程信息!$A$11:$A$44,2,0)),"",1)</f>
        <v/>
      </c>
      <c r="Z3" s="2" t="str">
        <f>IF(ISNA(VLOOKUP(CN3,[15]日程信息!$A$11:$A$45,2,0)),"",1)</f>
        <v/>
      </c>
      <c r="AA3" s="2" t="str">
        <f>IF(ISNA(VLOOKUP(CN3,[16]日程信息!$A$11:$A$45,2,0)),"",1)</f>
        <v/>
      </c>
      <c r="AB3" s="2" t="str">
        <f>IF(ISNA(VLOOKUP(CN3,[17]日程信息!$A$11:$A$37,2,0)),"",1)</f>
        <v/>
      </c>
      <c r="AC3" s="8"/>
      <c r="AD3" s="2"/>
      <c r="AE3" s="2"/>
      <c r="AF3" s="2"/>
      <c r="AG3" s="2"/>
      <c r="AH3" s="2">
        <v>1</v>
      </c>
      <c r="AI3" s="2">
        <v>1</v>
      </c>
      <c r="AJ3" s="2"/>
      <c r="AK3" s="2"/>
      <c r="AL3" s="2"/>
      <c r="AM3" s="2"/>
      <c r="AN3" s="2"/>
      <c r="AO3" s="2"/>
      <c r="AP3" s="2"/>
      <c r="AQ3" s="2"/>
      <c r="AR3" s="2"/>
      <c r="AS3" s="2"/>
      <c r="AT3" s="2">
        <v>1</v>
      </c>
      <c r="AU3" s="2"/>
      <c r="AV3" s="2">
        <v>1</v>
      </c>
      <c r="AW3" s="2"/>
      <c r="AX3" s="2">
        <v>1</v>
      </c>
      <c r="AY3" s="2"/>
      <c r="AZ3" s="2"/>
      <c r="BA3" s="2"/>
      <c r="BB3" s="2"/>
      <c r="BC3" s="2"/>
      <c r="BD3" s="2"/>
      <c r="BE3" s="2"/>
      <c r="BF3" s="2"/>
      <c r="BG3" s="2"/>
      <c r="BH3" s="2"/>
      <c r="BI3" s="2">
        <v>1</v>
      </c>
      <c r="BJ3" s="2">
        <v>1</v>
      </c>
      <c r="BK3" s="2"/>
      <c r="BL3" s="2"/>
      <c r="BM3" s="2"/>
      <c r="BN3" s="2">
        <v>1</v>
      </c>
      <c r="BO3" s="2"/>
      <c r="BP3" s="2"/>
      <c r="BQ3" s="2"/>
      <c r="BR3" s="2">
        <v>1</v>
      </c>
      <c r="BS3" s="2"/>
      <c r="BT3" s="2"/>
      <c r="BU3" s="2"/>
      <c r="BV3" s="2">
        <v>1</v>
      </c>
      <c r="BW3" s="2">
        <v>1</v>
      </c>
      <c r="BX3" s="2"/>
      <c r="BY3" s="2">
        <v>1</v>
      </c>
      <c r="BZ3" s="2"/>
      <c r="CA3" s="2">
        <v>1</v>
      </c>
      <c r="CB3" s="2">
        <v>1</v>
      </c>
      <c r="CC3" s="2"/>
      <c r="CD3" s="2">
        <v>1</v>
      </c>
      <c r="CE3" s="2"/>
      <c r="CF3" s="2"/>
      <c r="CG3" s="2"/>
      <c r="CH3" s="2">
        <v>1</v>
      </c>
      <c r="CI3" s="2"/>
      <c r="CJ3" s="2"/>
      <c r="CK3" s="2"/>
      <c r="CL3" s="2"/>
      <c r="CM3" s="2">
        <f t="shared" ref="CM3:CM34" si="0">SUM(F3:CL3)</f>
        <v>16</v>
      </c>
      <c r="CN3" s="5" t="s">
        <v>652</v>
      </c>
    </row>
    <row r="4" spans="1:92">
      <c r="A4" s="2">
        <v>3</v>
      </c>
      <c r="B4" s="5" t="s">
        <v>654</v>
      </c>
      <c r="C4" s="5" t="s">
        <v>655</v>
      </c>
      <c r="D4" s="5" t="s">
        <v>650</v>
      </c>
      <c r="E4" s="2" t="s">
        <v>651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>
        <v>1</v>
      </c>
      <c r="S4" s="2">
        <v>0</v>
      </c>
      <c r="T4" s="2" t="str">
        <f>IF(ISNA(VLOOKUP(CN4,[8]日程信息!$A$11:$A$298,2,0)),"",1)</f>
        <v/>
      </c>
      <c r="U4" s="2" t="str">
        <f>IF(ISNA(VLOOKUP(CN4,[9]视频会议通话详单!$A$7:$A$252,2,0)),"",1)</f>
        <v/>
      </c>
      <c r="V4" s="2" t="str">
        <f>IF(ISNA(VLOOKUP(CN4,[11]日程信息!$A$11:$A$35,2,0)),"",1)</f>
        <v/>
      </c>
      <c r="W4" s="2" t="str">
        <f>IF(ISNA(VLOOKUP(CN4,[12]创新创业宣讲!$E$17:$E$213,2,0)),"",1)</f>
        <v/>
      </c>
      <c r="X4" s="2" t="str">
        <f>IF(ISNA(VLOOKUP(CN4,[13]日程信息!$A$11:$A$55,2,0)),"",1)</f>
        <v/>
      </c>
      <c r="Y4" s="2" t="str">
        <f>IF(ISNA(VLOOKUP(CN4,[14]日程信息!$A$11:$A$44,2,0)),"",1)</f>
        <v/>
      </c>
      <c r="Z4" s="2" t="str">
        <f>IF(ISNA(VLOOKUP(CN4,[15]日程信息!$A$11:$A$45,2,0)),"",1)</f>
        <v/>
      </c>
      <c r="AA4" s="2" t="str">
        <f>IF(ISNA(VLOOKUP(CN4,[16]日程信息!$A$11:$A$45,2,0)),"",1)</f>
        <v/>
      </c>
      <c r="AB4" s="2" t="str">
        <f>IF(ISNA(VLOOKUP(CN4,[17]日程信息!$A$11:$A$37,2,0)),"",1)</f>
        <v/>
      </c>
      <c r="AC4" s="8"/>
      <c r="AD4" s="2"/>
      <c r="AE4" s="2"/>
      <c r="AF4" s="2"/>
      <c r="AG4" s="2"/>
      <c r="AH4" s="2"/>
      <c r="AI4" s="2">
        <v>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>
        <v>1</v>
      </c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>
        <v>1</v>
      </c>
      <c r="BO4" s="2"/>
      <c r="BP4" s="2"/>
      <c r="BQ4" s="2"/>
      <c r="BR4" s="2"/>
      <c r="BS4" s="2"/>
      <c r="BT4" s="2"/>
      <c r="BU4" s="2"/>
      <c r="BV4" s="2"/>
      <c r="BW4" s="2"/>
      <c r="BX4" s="2"/>
      <c r="BY4" s="2">
        <v>1</v>
      </c>
      <c r="BZ4" s="2"/>
      <c r="CA4" s="2"/>
      <c r="CB4" s="2">
        <v>1</v>
      </c>
      <c r="CC4" s="2"/>
      <c r="CD4" s="2"/>
      <c r="CE4" s="2"/>
      <c r="CF4" s="2"/>
      <c r="CG4" s="2"/>
      <c r="CH4" s="2"/>
      <c r="CI4" s="2"/>
      <c r="CJ4" s="2"/>
      <c r="CK4" s="2"/>
      <c r="CL4" s="2"/>
      <c r="CM4" s="2">
        <f t="shared" si="0"/>
        <v>6</v>
      </c>
      <c r="CN4" s="5" t="s">
        <v>654</v>
      </c>
    </row>
    <row r="5" spans="1:92">
      <c r="A5" s="2">
        <v>4</v>
      </c>
      <c r="B5" s="5" t="s">
        <v>656</v>
      </c>
      <c r="C5" s="5" t="s">
        <v>657</v>
      </c>
      <c r="D5" s="5" t="s">
        <v>650</v>
      </c>
      <c r="E5" s="2" t="s">
        <v>651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>
        <v>1</v>
      </c>
      <c r="R5" s="2"/>
      <c r="S5" s="2">
        <v>1</v>
      </c>
      <c r="T5" s="2" t="str">
        <f>IF(ISNA(VLOOKUP(CN5,[8]日程信息!$A$11:$A$298,2,0)),"",1)</f>
        <v/>
      </c>
      <c r="U5" s="2" t="str">
        <f>IF(ISNA(VLOOKUP(CN5,[9]视频会议通话详单!$A$7:$A$252,2,0)),"",1)</f>
        <v/>
      </c>
      <c r="V5" s="2" t="str">
        <f>IF(ISNA(VLOOKUP(CN5,[11]日程信息!$A$11:$A$35,2,0)),"",1)</f>
        <v/>
      </c>
      <c r="W5" s="2" t="str">
        <f>IF(ISNA(VLOOKUP(CN5,[12]创新创业宣讲!$E$17:$E$213,2,0)),"",1)</f>
        <v/>
      </c>
      <c r="X5" s="2" t="str">
        <f>IF(ISNA(VLOOKUP(CN5,[13]日程信息!$A$11:$A$55,2,0)),"",1)</f>
        <v/>
      </c>
      <c r="Y5" s="2" t="str">
        <f>IF(ISNA(VLOOKUP(CN5,[14]日程信息!$A$11:$A$44,2,0)),"",1)</f>
        <v/>
      </c>
      <c r="Z5" s="2" t="str">
        <f>IF(ISNA(VLOOKUP(CN5,[15]日程信息!$A$11:$A$45,2,0)),"",1)</f>
        <v/>
      </c>
      <c r="AA5" s="2" t="str">
        <f>IF(ISNA(VLOOKUP(CN5,[16]日程信息!$A$11:$A$45,2,0)),"",1)</f>
        <v/>
      </c>
      <c r="AB5" s="2" t="str">
        <f>IF(ISNA(VLOOKUP(CN5,[17]日程信息!$A$11:$A$37,2,0)),"",1)</f>
        <v/>
      </c>
      <c r="AC5" s="8"/>
      <c r="AD5" s="2"/>
      <c r="AE5" s="2"/>
      <c r="AF5" s="2"/>
      <c r="AG5" s="2"/>
      <c r="AH5" s="2">
        <v>1</v>
      </c>
      <c r="AI5" s="2">
        <v>1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>
        <v>1</v>
      </c>
      <c r="AU5" s="2"/>
      <c r="AV5" s="2">
        <v>1</v>
      </c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>
        <v>1</v>
      </c>
      <c r="BK5" s="2"/>
      <c r="BL5" s="2"/>
      <c r="BM5" s="2"/>
      <c r="BN5" s="2"/>
      <c r="BO5" s="2"/>
      <c r="BP5" s="2"/>
      <c r="BQ5" s="2"/>
      <c r="BR5" s="2">
        <v>1</v>
      </c>
      <c r="BS5" s="2"/>
      <c r="BT5" s="2"/>
      <c r="BU5" s="2"/>
      <c r="BV5" s="2"/>
      <c r="BW5" s="2"/>
      <c r="BX5" s="2"/>
      <c r="BY5" s="2"/>
      <c r="BZ5" s="2"/>
      <c r="CA5" s="2">
        <v>1</v>
      </c>
      <c r="CB5" s="2">
        <v>1</v>
      </c>
      <c r="CC5" s="2"/>
      <c r="CD5" s="2"/>
      <c r="CE5" s="2"/>
      <c r="CF5" s="2"/>
      <c r="CG5" s="2"/>
      <c r="CH5" s="2"/>
      <c r="CI5" s="2"/>
      <c r="CJ5" s="2"/>
      <c r="CK5" s="2"/>
      <c r="CL5" s="2"/>
      <c r="CM5" s="2">
        <f t="shared" si="0"/>
        <v>10</v>
      </c>
      <c r="CN5" s="5" t="s">
        <v>656</v>
      </c>
    </row>
    <row r="6" spans="1:92">
      <c r="A6" s="2">
        <v>5</v>
      </c>
      <c r="B6" s="5" t="s">
        <v>658</v>
      </c>
      <c r="C6" s="5" t="s">
        <v>659</v>
      </c>
      <c r="D6" s="5" t="s">
        <v>650</v>
      </c>
      <c r="E6" s="2" t="s">
        <v>651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>
        <v>1</v>
      </c>
      <c r="S6" s="2">
        <v>1</v>
      </c>
      <c r="T6" s="2" t="str">
        <f>IF(ISNA(VLOOKUP(CN6,[8]日程信息!$A$11:$A$298,2,0)),"",1)</f>
        <v/>
      </c>
      <c r="U6" s="2">
        <f>IF(ISNA(VLOOKUP(CN6,[9]视频会议通话详单!$A$7:$A$252,2,0)),"",1)</f>
        <v>1</v>
      </c>
      <c r="V6" s="2" t="str">
        <f>IF(ISNA(VLOOKUP(CN6,[11]日程信息!$A$11:$A$35,2,0)),"",1)</f>
        <v/>
      </c>
      <c r="W6" s="2">
        <f>IF(ISNA(VLOOKUP(CN6,[12]创新创业宣讲!$E$17:$E$213,2,0)),"",1)</f>
        <v>1</v>
      </c>
      <c r="X6" s="2" t="str">
        <f>IF(ISNA(VLOOKUP(CN6,[13]日程信息!$A$11:$A$55,2,0)),"",1)</f>
        <v/>
      </c>
      <c r="Y6" s="2" t="str">
        <f>IF(ISNA(VLOOKUP(CN6,[14]日程信息!$A$11:$A$44,2,0)),"",1)</f>
        <v/>
      </c>
      <c r="Z6" s="2" t="str">
        <f>IF(ISNA(VLOOKUP(CN6,[15]日程信息!$A$11:$A$45,2,0)),"",1)</f>
        <v/>
      </c>
      <c r="AA6" s="2" t="str">
        <f>IF(ISNA(VLOOKUP(CN6,[16]日程信息!$A$11:$A$45,2,0)),"",1)</f>
        <v/>
      </c>
      <c r="AB6" s="2" t="str">
        <f>IF(ISNA(VLOOKUP(CN6,[17]日程信息!$A$11:$A$37,2,0)),"",1)</f>
        <v/>
      </c>
      <c r="AC6" s="8"/>
      <c r="AD6" s="2"/>
      <c r="AE6" s="2"/>
      <c r="AF6" s="2"/>
      <c r="AG6" s="2"/>
      <c r="AH6" s="2"/>
      <c r="AI6" s="2">
        <v>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>
        <v>1</v>
      </c>
      <c r="AW6" s="2"/>
      <c r="AX6" s="2">
        <v>1</v>
      </c>
      <c r="AY6" s="2">
        <v>1</v>
      </c>
      <c r="AZ6" s="2"/>
      <c r="BA6" s="2"/>
      <c r="BB6" s="2">
        <v>1</v>
      </c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>
        <v>1</v>
      </c>
      <c r="BS6" s="2">
        <v>1</v>
      </c>
      <c r="BT6" s="2"/>
      <c r="BU6" s="2"/>
      <c r="BV6" s="2">
        <v>1</v>
      </c>
      <c r="BW6" s="2">
        <v>1</v>
      </c>
      <c r="BX6" s="2">
        <v>1</v>
      </c>
      <c r="BY6" s="2">
        <v>1</v>
      </c>
      <c r="BZ6" s="2"/>
      <c r="CA6" s="2">
        <v>1</v>
      </c>
      <c r="CB6" s="2">
        <v>1</v>
      </c>
      <c r="CC6" s="2"/>
      <c r="CD6" s="2">
        <v>1</v>
      </c>
      <c r="CE6" s="2"/>
      <c r="CF6" s="2"/>
      <c r="CG6" s="2"/>
      <c r="CH6" s="2">
        <v>1</v>
      </c>
      <c r="CI6" s="2"/>
      <c r="CJ6" s="2"/>
      <c r="CK6" s="2"/>
      <c r="CL6" s="2"/>
      <c r="CM6" s="2">
        <f t="shared" si="0"/>
        <v>19</v>
      </c>
      <c r="CN6" s="5" t="s">
        <v>658</v>
      </c>
    </row>
    <row r="7" spans="1:92">
      <c r="A7" s="2">
        <v>6</v>
      </c>
      <c r="B7" s="5" t="s">
        <v>660</v>
      </c>
      <c r="C7" s="5" t="s">
        <v>661</v>
      </c>
      <c r="D7" s="5" t="s">
        <v>650</v>
      </c>
      <c r="E7" s="2" t="s">
        <v>651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>
        <v>1</v>
      </c>
      <c r="R7" s="2">
        <v>1</v>
      </c>
      <c r="S7" s="2">
        <v>1</v>
      </c>
      <c r="T7" s="2" t="str">
        <f>IF(ISNA(VLOOKUP(CN7,[8]日程信息!$A$11:$A$298,2,0)),"",1)</f>
        <v/>
      </c>
      <c r="U7" s="2">
        <f>IF(ISNA(VLOOKUP(CN7,[9]视频会议通话详单!$A$7:$A$252,2,0)),"",1)</f>
        <v>1</v>
      </c>
      <c r="V7" s="2">
        <f>IF(ISNA(VLOOKUP(CN7,[11]日程信息!$A$11:$A$35,2,0)),"",1)</f>
        <v>1</v>
      </c>
      <c r="W7" s="2">
        <f>IF(ISNA(VLOOKUP(CN7,[12]创新创业宣讲!$E$17:$E$213,2,0)),"",1)</f>
        <v>1</v>
      </c>
      <c r="X7" s="2" t="str">
        <f>IF(ISNA(VLOOKUP(CN7,[13]日程信息!$A$11:$A$55,2,0)),"",1)</f>
        <v/>
      </c>
      <c r="Y7" s="2" t="str">
        <f>IF(ISNA(VLOOKUP(CN7,[14]日程信息!$A$11:$A$44,2,0)),"",1)</f>
        <v/>
      </c>
      <c r="Z7" s="2" t="str">
        <f>IF(ISNA(VLOOKUP(CN7,[15]日程信息!$A$11:$A$45,2,0)),"",1)</f>
        <v/>
      </c>
      <c r="AA7" s="2" t="str">
        <f>IF(ISNA(VLOOKUP(CN7,[16]日程信息!$A$11:$A$45,2,0)),"",1)</f>
        <v/>
      </c>
      <c r="AB7" s="2" t="str">
        <f>IF(ISNA(VLOOKUP(CN7,[17]日程信息!$A$11:$A$37,2,0)),"",1)</f>
        <v/>
      </c>
      <c r="AC7" s="8"/>
      <c r="AD7" s="2"/>
      <c r="AE7" s="2"/>
      <c r="AF7" s="2"/>
      <c r="AG7" s="2"/>
      <c r="AH7" s="2"/>
      <c r="AI7" s="2">
        <v>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>
        <v>1</v>
      </c>
      <c r="BM7" s="2"/>
      <c r="BN7" s="2"/>
      <c r="BO7" s="2"/>
      <c r="BP7" s="2"/>
      <c r="BQ7" s="2"/>
      <c r="BR7" s="2">
        <v>1</v>
      </c>
      <c r="BS7" s="2"/>
      <c r="BT7" s="2"/>
      <c r="BU7" s="2"/>
      <c r="BV7" s="2">
        <v>1</v>
      </c>
      <c r="BW7" s="2">
        <v>1</v>
      </c>
      <c r="BX7" s="2"/>
      <c r="BY7" s="2"/>
      <c r="BZ7" s="2"/>
      <c r="CA7" s="2">
        <v>1</v>
      </c>
      <c r="CB7" s="2">
        <v>1</v>
      </c>
      <c r="CC7" s="2"/>
      <c r="CD7" s="2">
        <v>1</v>
      </c>
      <c r="CE7" s="2"/>
      <c r="CF7" s="2"/>
      <c r="CG7" s="2"/>
      <c r="CH7" s="2"/>
      <c r="CI7" s="2"/>
      <c r="CJ7" s="2"/>
      <c r="CK7" s="2"/>
      <c r="CL7" s="2"/>
      <c r="CM7" s="2">
        <f t="shared" si="0"/>
        <v>14</v>
      </c>
      <c r="CN7" s="5" t="s">
        <v>660</v>
      </c>
    </row>
    <row r="8" spans="1:92">
      <c r="A8" s="2">
        <v>7</v>
      </c>
      <c r="B8" s="5" t="s">
        <v>662</v>
      </c>
      <c r="C8" s="5" t="s">
        <v>663</v>
      </c>
      <c r="D8" s="5" t="s">
        <v>650</v>
      </c>
      <c r="E8" s="2" t="s">
        <v>651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>
        <v>0</v>
      </c>
      <c r="T8" s="2" t="str">
        <f>IF(ISNA(VLOOKUP(CN8,[8]日程信息!$A$11:$A$298,2,0)),"",1)</f>
        <v/>
      </c>
      <c r="U8" s="2" t="str">
        <f>IF(ISNA(VLOOKUP(CN8,[9]视频会议通话详单!$A$7:$A$252,2,0)),"",1)</f>
        <v/>
      </c>
      <c r="V8" s="2" t="str">
        <f>IF(ISNA(VLOOKUP(CN8,[11]日程信息!$A$11:$A$35,2,0)),"",1)</f>
        <v/>
      </c>
      <c r="W8" s="2" t="str">
        <f>IF(ISNA(VLOOKUP(CN8,[12]创新创业宣讲!$E$17:$E$213,2,0)),"",1)</f>
        <v/>
      </c>
      <c r="X8" s="2" t="str">
        <f>IF(ISNA(VLOOKUP(CN8,[13]日程信息!$A$11:$A$55,2,0)),"",1)</f>
        <v/>
      </c>
      <c r="Y8" s="2" t="str">
        <f>IF(ISNA(VLOOKUP(CN8,[14]日程信息!$A$11:$A$44,2,0)),"",1)</f>
        <v/>
      </c>
      <c r="Z8" s="2" t="str">
        <f>IF(ISNA(VLOOKUP(CN8,[15]日程信息!$A$11:$A$45,2,0)),"",1)</f>
        <v/>
      </c>
      <c r="AA8" s="2" t="str">
        <f>IF(ISNA(VLOOKUP(CN8,[16]日程信息!$A$11:$A$45,2,0)),"",1)</f>
        <v/>
      </c>
      <c r="AB8" s="2" t="str">
        <f>IF(ISNA(VLOOKUP(CN8,[17]日程信息!$A$11:$A$37,2,0)),"",1)</f>
        <v/>
      </c>
      <c r="AC8" s="8"/>
      <c r="AD8" s="2"/>
      <c r="AE8" s="2"/>
      <c r="AF8" s="2"/>
      <c r="AG8" s="2"/>
      <c r="AH8" s="2"/>
      <c r="AI8" s="2">
        <v>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>
        <v>1</v>
      </c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>
        <v>1</v>
      </c>
      <c r="CI8" s="2"/>
      <c r="CJ8" s="2"/>
      <c r="CK8" s="2"/>
      <c r="CL8" s="2"/>
      <c r="CM8" s="2">
        <f t="shared" si="0"/>
        <v>3</v>
      </c>
      <c r="CN8" s="5" t="s">
        <v>662</v>
      </c>
    </row>
    <row r="9" spans="1:92">
      <c r="A9" s="2">
        <v>8</v>
      </c>
      <c r="B9" s="5" t="s">
        <v>664</v>
      </c>
      <c r="C9" s="5" t="s">
        <v>665</v>
      </c>
      <c r="D9" s="5" t="s">
        <v>650</v>
      </c>
      <c r="E9" s="2" t="s">
        <v>651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>
        <v>1</v>
      </c>
      <c r="R9" s="2"/>
      <c r="S9" s="2">
        <v>0</v>
      </c>
      <c r="T9" s="2" t="str">
        <f>IF(ISNA(VLOOKUP(CN9,[8]日程信息!$A$11:$A$298,2,0)),"",1)</f>
        <v/>
      </c>
      <c r="U9" s="2">
        <f>IF(ISNA(VLOOKUP(CN9,[9]视频会议通话详单!$A$7:$A$252,2,0)),"",1)</f>
        <v>1</v>
      </c>
      <c r="V9" s="2" t="str">
        <f>IF(ISNA(VLOOKUP(CN9,[11]日程信息!$A$11:$A$35,2,0)),"",1)</f>
        <v/>
      </c>
      <c r="W9" s="2">
        <f>IF(ISNA(VLOOKUP(CN9,[12]创新创业宣讲!$E$17:$E$213,2,0)),"",1)</f>
        <v>1</v>
      </c>
      <c r="X9" s="2" t="str">
        <f>IF(ISNA(VLOOKUP(CN9,[13]日程信息!$A$11:$A$55,2,0)),"",1)</f>
        <v/>
      </c>
      <c r="Y9" s="2" t="str">
        <f>IF(ISNA(VLOOKUP(CN9,[14]日程信息!$A$11:$A$44,2,0)),"",1)</f>
        <v/>
      </c>
      <c r="Z9" s="2" t="str">
        <f>IF(ISNA(VLOOKUP(CN9,[15]日程信息!$A$11:$A$45,2,0)),"",1)</f>
        <v/>
      </c>
      <c r="AA9" s="2" t="str">
        <f>IF(ISNA(VLOOKUP(CN9,[16]日程信息!$A$11:$A$45,2,0)),"",1)</f>
        <v/>
      </c>
      <c r="AB9" s="2" t="str">
        <f>IF(ISNA(VLOOKUP(CN9,[17]日程信息!$A$11:$A$37,2,0)),"",1)</f>
        <v/>
      </c>
      <c r="AC9" s="8"/>
      <c r="AD9" s="2"/>
      <c r="AE9" s="2"/>
      <c r="AF9" s="2"/>
      <c r="AG9" s="2"/>
      <c r="AH9" s="2"/>
      <c r="AI9" s="2">
        <v>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>
        <v>1</v>
      </c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>
        <v>1</v>
      </c>
      <c r="BK9" s="2"/>
      <c r="BL9" s="2"/>
      <c r="BM9" s="2"/>
      <c r="BN9" s="2"/>
      <c r="BO9" s="2"/>
      <c r="BP9" s="2"/>
      <c r="BQ9" s="2"/>
      <c r="BR9" s="2">
        <v>1</v>
      </c>
      <c r="BS9" s="2"/>
      <c r="BT9" s="2"/>
      <c r="BU9" s="2"/>
      <c r="BV9" s="2"/>
      <c r="BW9" s="2"/>
      <c r="BX9" s="2"/>
      <c r="BY9" s="2">
        <v>1</v>
      </c>
      <c r="BZ9" s="2"/>
      <c r="CA9" s="2"/>
      <c r="CB9" s="2">
        <v>1</v>
      </c>
      <c r="CC9" s="2"/>
      <c r="CD9" s="2"/>
      <c r="CE9" s="2"/>
      <c r="CF9" s="2"/>
      <c r="CG9" s="2"/>
      <c r="CH9" s="2"/>
      <c r="CI9" s="2"/>
      <c r="CJ9" s="2"/>
      <c r="CK9" s="2"/>
      <c r="CL9" s="2"/>
      <c r="CM9" s="2">
        <f t="shared" si="0"/>
        <v>9</v>
      </c>
      <c r="CN9" s="5" t="s">
        <v>664</v>
      </c>
    </row>
    <row r="10" spans="1:92">
      <c r="A10" s="2">
        <v>9</v>
      </c>
      <c r="B10" s="5" t="s">
        <v>666</v>
      </c>
      <c r="C10" s="5" t="s">
        <v>667</v>
      </c>
      <c r="D10" s="5" t="s">
        <v>650</v>
      </c>
      <c r="E10" s="2" t="s">
        <v>651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>
        <v>1</v>
      </c>
      <c r="T10" s="2" t="str">
        <f>IF(ISNA(VLOOKUP(CN10,[8]日程信息!$A$11:$A$298,2,0)),"",1)</f>
        <v/>
      </c>
      <c r="U10" s="2" t="str">
        <f>IF(ISNA(VLOOKUP(CN10,[9]视频会议通话详单!$A$7:$A$252,2,0)),"",1)</f>
        <v/>
      </c>
      <c r="V10" s="2" t="str">
        <f>IF(ISNA(VLOOKUP(CN10,[11]日程信息!$A$11:$A$35,2,0)),"",1)</f>
        <v/>
      </c>
      <c r="W10" s="2">
        <f>IF(ISNA(VLOOKUP(CN10,[12]创新创业宣讲!$E$17:$E$213,2,0)),"",1)</f>
        <v>1</v>
      </c>
      <c r="X10" s="2" t="str">
        <f>IF(ISNA(VLOOKUP(CN10,[13]日程信息!$A$11:$A$55,2,0)),"",1)</f>
        <v/>
      </c>
      <c r="Y10" s="2" t="str">
        <f>IF(ISNA(VLOOKUP(CN10,[14]日程信息!$A$11:$A$44,2,0)),"",1)</f>
        <v/>
      </c>
      <c r="Z10" s="2" t="str">
        <f>IF(ISNA(VLOOKUP(CN10,[15]日程信息!$A$11:$A$45,2,0)),"",1)</f>
        <v/>
      </c>
      <c r="AA10" s="2" t="str">
        <f>IF(ISNA(VLOOKUP(CN10,[16]日程信息!$A$11:$A$45,2,0)),"",1)</f>
        <v/>
      </c>
      <c r="AB10" s="2" t="str">
        <f>IF(ISNA(VLOOKUP(CN10,[17]日程信息!$A$11:$A$37,2,0)),"",1)</f>
        <v/>
      </c>
      <c r="AC10" s="8"/>
      <c r="AD10" s="2"/>
      <c r="AE10" s="2"/>
      <c r="AF10" s="2"/>
      <c r="AG10" s="2"/>
      <c r="AH10" s="2"/>
      <c r="AI10" s="2">
        <v>1</v>
      </c>
      <c r="AJ10" s="2">
        <v>2</v>
      </c>
      <c r="AK10" s="2"/>
      <c r="AL10" s="2"/>
      <c r="AM10" s="2"/>
      <c r="AN10" s="2"/>
      <c r="AO10" s="2"/>
      <c r="AP10" s="2"/>
      <c r="AQ10" s="2"/>
      <c r="AR10" s="2"/>
      <c r="AS10" s="2"/>
      <c r="AT10" s="2">
        <v>1</v>
      </c>
      <c r="AU10" s="2"/>
      <c r="AV10" s="2"/>
      <c r="AW10" s="2"/>
      <c r="AX10" s="2">
        <v>1</v>
      </c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>
        <v>1</v>
      </c>
      <c r="BM10" s="2"/>
      <c r="BN10" s="2"/>
      <c r="BO10" s="2"/>
      <c r="BP10" s="2"/>
      <c r="BQ10" s="2"/>
      <c r="BR10" s="2">
        <v>1</v>
      </c>
      <c r="BS10" s="2"/>
      <c r="BT10" s="2"/>
      <c r="BU10" s="2"/>
      <c r="BV10" s="2">
        <v>1</v>
      </c>
      <c r="BW10" s="2">
        <v>1</v>
      </c>
      <c r="BX10" s="2"/>
      <c r="BY10" s="2">
        <v>1</v>
      </c>
      <c r="BZ10" s="2"/>
      <c r="CA10" s="2">
        <v>1</v>
      </c>
      <c r="CB10" s="2">
        <v>1</v>
      </c>
      <c r="CC10" s="2"/>
      <c r="CD10" s="2"/>
      <c r="CE10" s="2"/>
      <c r="CF10" s="2"/>
      <c r="CG10" s="2"/>
      <c r="CH10" s="2"/>
      <c r="CI10" s="2"/>
      <c r="CJ10" s="2"/>
      <c r="CK10" s="2">
        <v>4</v>
      </c>
      <c r="CL10" s="2"/>
      <c r="CM10" s="2">
        <f t="shared" si="0"/>
        <v>18</v>
      </c>
      <c r="CN10" s="5" t="s">
        <v>666</v>
      </c>
    </row>
    <row r="11" spans="1:92">
      <c r="A11" s="2">
        <v>10</v>
      </c>
      <c r="B11" s="5" t="s">
        <v>668</v>
      </c>
      <c r="C11" s="5" t="s">
        <v>669</v>
      </c>
      <c r="D11" s="5" t="s">
        <v>650</v>
      </c>
      <c r="E11" s="2" t="s">
        <v>651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>
        <v>1</v>
      </c>
      <c r="Q11" s="2"/>
      <c r="R11" s="2">
        <v>1</v>
      </c>
      <c r="S11" s="2">
        <v>0</v>
      </c>
      <c r="T11" s="2" t="str">
        <f>IF(ISNA(VLOOKUP(CN11,[8]日程信息!$A$11:$A$298,2,0)),"",1)</f>
        <v/>
      </c>
      <c r="U11" s="2" t="str">
        <f>IF(ISNA(VLOOKUP(CN11,[9]视频会议通话详单!$A$7:$A$252,2,0)),"",1)</f>
        <v/>
      </c>
      <c r="V11" s="2" t="str">
        <f>IF(ISNA(VLOOKUP(CN11,[11]日程信息!$A$11:$A$35,2,0)),"",1)</f>
        <v/>
      </c>
      <c r="W11" s="2">
        <f>IF(ISNA(VLOOKUP(CN11,[12]创新创业宣讲!$E$17:$E$213,2,0)),"",1)</f>
        <v>1</v>
      </c>
      <c r="X11" s="2" t="str">
        <f>IF(ISNA(VLOOKUP(CN11,[13]日程信息!$A$11:$A$55,2,0)),"",1)</f>
        <v/>
      </c>
      <c r="Y11" s="2" t="str">
        <f>IF(ISNA(VLOOKUP(CN11,[14]日程信息!$A$11:$A$44,2,0)),"",1)</f>
        <v/>
      </c>
      <c r="Z11" s="2" t="str">
        <f>IF(ISNA(VLOOKUP(CN11,[15]日程信息!$A$11:$A$45,2,0)),"",1)</f>
        <v/>
      </c>
      <c r="AA11" s="2" t="str">
        <f>IF(ISNA(VLOOKUP(CN11,[16]日程信息!$A$11:$A$45,2,0)),"",1)</f>
        <v/>
      </c>
      <c r="AB11" s="2" t="str">
        <f>IF(ISNA(VLOOKUP(CN11,[17]日程信息!$A$11:$A$37,2,0)),"",1)</f>
        <v/>
      </c>
      <c r="AC11" s="8"/>
      <c r="AD11" s="2"/>
      <c r="AE11" s="2"/>
      <c r="AF11" s="2"/>
      <c r="AG11" s="2"/>
      <c r="AH11" s="2">
        <v>1</v>
      </c>
      <c r="AI11" s="2">
        <v>1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>
        <v>1</v>
      </c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>
        <v>1</v>
      </c>
      <c r="BK11" s="2">
        <v>1</v>
      </c>
      <c r="BL11" s="2"/>
      <c r="BM11" s="2"/>
      <c r="BN11" s="2">
        <v>1</v>
      </c>
      <c r="BO11" s="2"/>
      <c r="BP11" s="2"/>
      <c r="BQ11" s="2"/>
      <c r="BR11" s="2">
        <v>1</v>
      </c>
      <c r="BS11" s="2"/>
      <c r="BT11" s="2">
        <v>1</v>
      </c>
      <c r="BU11" s="2"/>
      <c r="BV11" s="2">
        <v>1</v>
      </c>
      <c r="BW11" s="2">
        <v>1</v>
      </c>
      <c r="BX11" s="2"/>
      <c r="BY11" s="2"/>
      <c r="BZ11" s="2"/>
      <c r="CA11" s="2">
        <v>1</v>
      </c>
      <c r="CB11" s="2">
        <v>1</v>
      </c>
      <c r="CC11" s="2"/>
      <c r="CD11" s="2">
        <v>1</v>
      </c>
      <c r="CE11" s="2"/>
      <c r="CF11" s="2"/>
      <c r="CG11" s="2">
        <v>1</v>
      </c>
      <c r="CH11" s="2"/>
      <c r="CI11" s="2"/>
      <c r="CJ11" s="2"/>
      <c r="CK11" s="2"/>
      <c r="CL11" s="2"/>
      <c r="CM11" s="2">
        <f t="shared" si="0"/>
        <v>17</v>
      </c>
      <c r="CN11" s="5" t="s">
        <v>668</v>
      </c>
    </row>
    <row r="12" spans="1:92">
      <c r="A12" s="2">
        <v>11</v>
      </c>
      <c r="B12" s="5" t="s">
        <v>670</v>
      </c>
      <c r="C12" s="5" t="s">
        <v>671</v>
      </c>
      <c r="D12" s="5" t="s">
        <v>650</v>
      </c>
      <c r="E12" s="2" t="s">
        <v>651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>
        <v>1</v>
      </c>
      <c r="S12" s="2">
        <v>1</v>
      </c>
      <c r="T12" s="2" t="str">
        <f>IF(ISNA(VLOOKUP(CN12,[8]日程信息!$A$11:$A$298,2,0)),"",1)</f>
        <v/>
      </c>
      <c r="U12" s="2" t="str">
        <f>IF(ISNA(VLOOKUP(CN12,[9]视频会议通话详单!$A$7:$A$252,2,0)),"",1)</f>
        <v/>
      </c>
      <c r="V12" s="2" t="str">
        <f>IF(ISNA(VLOOKUP(CN12,[11]日程信息!$A$11:$A$35,2,0)),"",1)</f>
        <v/>
      </c>
      <c r="W12" s="2">
        <f>IF(ISNA(VLOOKUP(CN12,[12]创新创业宣讲!$E$17:$E$213,2,0)),"",1)</f>
        <v>1</v>
      </c>
      <c r="X12" s="2" t="str">
        <f>IF(ISNA(VLOOKUP(CN12,[13]日程信息!$A$11:$A$55,2,0)),"",1)</f>
        <v/>
      </c>
      <c r="Y12" s="2" t="str">
        <f>IF(ISNA(VLOOKUP(CN12,[14]日程信息!$A$11:$A$44,2,0)),"",1)</f>
        <v/>
      </c>
      <c r="Z12" s="2" t="str">
        <f>IF(ISNA(VLOOKUP(CN12,[15]日程信息!$A$11:$A$45,2,0)),"",1)</f>
        <v/>
      </c>
      <c r="AA12" s="2" t="str">
        <f>IF(ISNA(VLOOKUP(CN12,[16]日程信息!$A$11:$A$45,2,0)),"",1)</f>
        <v/>
      </c>
      <c r="AB12" s="2" t="str">
        <f>IF(ISNA(VLOOKUP(CN12,[17]日程信息!$A$11:$A$37,2,0)),"",1)</f>
        <v/>
      </c>
      <c r="AC12" s="8"/>
      <c r="AD12" s="2"/>
      <c r="AE12" s="2"/>
      <c r="AF12" s="2"/>
      <c r="AG12" s="2"/>
      <c r="AH12" s="2"/>
      <c r="AI12" s="2">
        <v>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>
        <v>1</v>
      </c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>
        <f t="shared" si="0"/>
        <v>5</v>
      </c>
      <c r="CN12" s="5" t="s">
        <v>670</v>
      </c>
    </row>
    <row r="13" spans="1:92">
      <c r="A13" s="2">
        <v>12</v>
      </c>
      <c r="B13" s="5" t="s">
        <v>672</v>
      </c>
      <c r="C13" s="5" t="s">
        <v>673</v>
      </c>
      <c r="D13" s="5" t="s">
        <v>650</v>
      </c>
      <c r="E13" s="2" t="s">
        <v>651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>
        <v>1</v>
      </c>
      <c r="Q13" s="2"/>
      <c r="R13" s="2">
        <v>1</v>
      </c>
      <c r="S13" s="2">
        <v>1</v>
      </c>
      <c r="T13" s="2" t="str">
        <f>IF(ISNA(VLOOKUP(CN13,[8]日程信息!$A$11:$A$298,2,0)),"",1)</f>
        <v/>
      </c>
      <c r="U13" s="2" t="str">
        <f>IF(ISNA(VLOOKUP(CN13,[9]视频会议通话详单!$A$7:$A$252,2,0)),"",1)</f>
        <v/>
      </c>
      <c r="V13" s="2" t="str">
        <f>IF(ISNA(VLOOKUP(CN13,[11]日程信息!$A$11:$A$35,2,0)),"",1)</f>
        <v/>
      </c>
      <c r="W13" s="2">
        <f>IF(ISNA(VLOOKUP(CN13,[12]创新创业宣讲!$E$17:$E$213,2,0)),"",1)</f>
        <v>1</v>
      </c>
      <c r="X13" s="2" t="str">
        <f>IF(ISNA(VLOOKUP(CN13,[13]日程信息!$A$11:$A$55,2,0)),"",1)</f>
        <v/>
      </c>
      <c r="Y13" s="2" t="str">
        <f>IF(ISNA(VLOOKUP(CN13,[14]日程信息!$A$11:$A$44,2,0)),"",1)</f>
        <v/>
      </c>
      <c r="Z13" s="2" t="str">
        <f>IF(ISNA(VLOOKUP(CN13,[15]日程信息!$A$11:$A$45,2,0)),"",1)</f>
        <v/>
      </c>
      <c r="AA13" s="2" t="str">
        <f>IF(ISNA(VLOOKUP(CN13,[16]日程信息!$A$11:$A$45,2,0)),"",1)</f>
        <v/>
      </c>
      <c r="AB13" s="2" t="str">
        <f>IF(ISNA(VLOOKUP(CN13,[17]日程信息!$A$11:$A$37,2,0)),"",1)</f>
        <v/>
      </c>
      <c r="AC13" s="8"/>
      <c r="AD13" s="2"/>
      <c r="AE13" s="2"/>
      <c r="AF13" s="2"/>
      <c r="AG13" s="2"/>
      <c r="AH13" s="2"/>
      <c r="AI13" s="2">
        <v>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>
        <v>1</v>
      </c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>
        <v>1</v>
      </c>
      <c r="BZ13" s="2"/>
      <c r="CA13" s="2"/>
      <c r="CB13" s="2">
        <v>1</v>
      </c>
      <c r="CC13" s="2"/>
      <c r="CD13" s="2">
        <v>1</v>
      </c>
      <c r="CE13" s="2"/>
      <c r="CF13" s="2"/>
      <c r="CG13" s="2">
        <v>1</v>
      </c>
      <c r="CH13" s="2">
        <v>1</v>
      </c>
      <c r="CI13" s="2"/>
      <c r="CJ13" s="2"/>
      <c r="CK13" s="2"/>
      <c r="CL13" s="2"/>
      <c r="CM13" s="2">
        <f t="shared" si="0"/>
        <v>11</v>
      </c>
      <c r="CN13" s="5" t="s">
        <v>672</v>
      </c>
    </row>
    <row r="14" spans="1:92">
      <c r="A14" s="2">
        <v>13</v>
      </c>
      <c r="B14" s="5" t="s">
        <v>674</v>
      </c>
      <c r="C14" s="5" t="s">
        <v>675</v>
      </c>
      <c r="D14" s="5" t="s">
        <v>650</v>
      </c>
      <c r="E14" s="2" t="s">
        <v>651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>
        <v>0</v>
      </c>
      <c r="T14" s="2" t="str">
        <f>IF(ISNA(VLOOKUP(CN14,[8]日程信息!$A$11:$A$298,2,0)),"",1)</f>
        <v/>
      </c>
      <c r="U14" s="2" t="str">
        <f>IF(ISNA(VLOOKUP(CN14,[9]视频会议通话详单!$A$7:$A$252,2,0)),"",1)</f>
        <v/>
      </c>
      <c r="V14" s="2" t="str">
        <f>IF(ISNA(VLOOKUP(CN14,[11]日程信息!$A$11:$A$35,2,0)),"",1)</f>
        <v/>
      </c>
      <c r="W14" s="2" t="str">
        <f>IF(ISNA(VLOOKUP(CN14,[12]创新创业宣讲!$E$17:$E$213,2,0)),"",1)</f>
        <v/>
      </c>
      <c r="X14" s="2" t="str">
        <f>IF(ISNA(VLOOKUP(CN14,[13]日程信息!$A$11:$A$55,2,0)),"",1)</f>
        <v/>
      </c>
      <c r="Y14" s="2" t="str">
        <f>IF(ISNA(VLOOKUP(CN14,[14]日程信息!$A$11:$A$44,2,0)),"",1)</f>
        <v/>
      </c>
      <c r="Z14" s="2" t="str">
        <f>IF(ISNA(VLOOKUP(CN14,[15]日程信息!$A$11:$A$45,2,0)),"",1)</f>
        <v/>
      </c>
      <c r="AA14" s="2" t="str">
        <f>IF(ISNA(VLOOKUP(CN14,[16]日程信息!$A$11:$A$45,2,0)),"",1)</f>
        <v/>
      </c>
      <c r="AB14" s="2" t="str">
        <f>IF(ISNA(VLOOKUP(CN14,[17]日程信息!$A$11:$A$37,2,0)),"",1)</f>
        <v/>
      </c>
      <c r="AC14" s="8"/>
      <c r="AD14" s="2"/>
      <c r="AE14" s="2"/>
      <c r="AF14" s="2"/>
      <c r="AG14" s="2"/>
      <c r="AH14" s="2"/>
      <c r="AI14" s="2">
        <v>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>
        <v>1</v>
      </c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>
        <v>1</v>
      </c>
      <c r="BZ14" s="2"/>
      <c r="CA14" s="2">
        <v>1</v>
      </c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>
        <f t="shared" si="0"/>
        <v>4</v>
      </c>
      <c r="CN14" s="5" t="s">
        <v>674</v>
      </c>
    </row>
    <row r="15" spans="1:92">
      <c r="A15" s="2">
        <v>14</v>
      </c>
      <c r="B15" s="5" t="s">
        <v>676</v>
      </c>
      <c r="C15" s="5" t="s">
        <v>677</v>
      </c>
      <c r="D15" s="5" t="s">
        <v>650</v>
      </c>
      <c r="E15" s="2" t="s">
        <v>651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>
        <v>0</v>
      </c>
      <c r="T15" s="2" t="str">
        <f>IF(ISNA(VLOOKUP(CN15,[8]日程信息!$A$11:$A$298,2,0)),"",1)</f>
        <v/>
      </c>
      <c r="U15" s="2" t="str">
        <f>IF(ISNA(VLOOKUP(CN15,[9]视频会议通话详单!$A$7:$A$252,2,0)),"",1)</f>
        <v/>
      </c>
      <c r="V15" s="2" t="str">
        <f>IF(ISNA(VLOOKUP(CN15,[11]日程信息!$A$11:$A$35,2,0)),"",1)</f>
        <v/>
      </c>
      <c r="W15" s="2" t="str">
        <f>IF(ISNA(VLOOKUP(CN15,[12]创新创业宣讲!$E$17:$E$213,2,0)),"",1)</f>
        <v/>
      </c>
      <c r="X15" s="2" t="str">
        <f>IF(ISNA(VLOOKUP(CN15,[13]日程信息!$A$11:$A$55,2,0)),"",1)</f>
        <v/>
      </c>
      <c r="Y15" s="2" t="str">
        <f>IF(ISNA(VLOOKUP(CN15,[14]日程信息!$A$11:$A$44,2,0)),"",1)</f>
        <v/>
      </c>
      <c r="Z15" s="2" t="str">
        <f>IF(ISNA(VLOOKUP(CN15,[15]日程信息!$A$11:$A$45,2,0)),"",1)</f>
        <v/>
      </c>
      <c r="AA15" s="2" t="str">
        <f>IF(ISNA(VLOOKUP(CN15,[16]日程信息!$A$11:$A$45,2,0)),"",1)</f>
        <v/>
      </c>
      <c r="AB15" s="2" t="str">
        <f>IF(ISNA(VLOOKUP(CN15,[17]日程信息!$A$11:$A$37,2,0)),"",1)</f>
        <v/>
      </c>
      <c r="AC15" s="8"/>
      <c r="AD15" s="2"/>
      <c r="AE15" s="2"/>
      <c r="AF15" s="2"/>
      <c r="AG15" s="2"/>
      <c r="AH15" s="2"/>
      <c r="AI15" s="2">
        <v>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>
        <v>1</v>
      </c>
      <c r="BZ15" s="2"/>
      <c r="CA15" s="2">
        <v>1</v>
      </c>
      <c r="CB15" s="2"/>
      <c r="CC15" s="2"/>
      <c r="CD15" s="2">
        <v>1</v>
      </c>
      <c r="CE15" s="2"/>
      <c r="CF15" s="2"/>
      <c r="CG15" s="2"/>
      <c r="CH15" s="2"/>
      <c r="CI15" s="2"/>
      <c r="CJ15" s="2"/>
      <c r="CK15" s="2"/>
      <c r="CL15" s="2"/>
      <c r="CM15" s="2">
        <f t="shared" si="0"/>
        <v>4</v>
      </c>
      <c r="CN15" s="5" t="s">
        <v>676</v>
      </c>
    </row>
    <row r="16" spans="1:92">
      <c r="A16" s="2">
        <v>15</v>
      </c>
      <c r="B16" s="5" t="s">
        <v>678</v>
      </c>
      <c r="C16" s="5" t="s">
        <v>679</v>
      </c>
      <c r="D16" s="5" t="s">
        <v>650</v>
      </c>
      <c r="E16" s="2" t="s">
        <v>651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>
        <v>0</v>
      </c>
      <c r="T16" s="2" t="str">
        <f>IF(ISNA(VLOOKUP(CN16,[8]日程信息!$A$11:$A$298,2,0)),"",1)</f>
        <v/>
      </c>
      <c r="U16" s="2" t="str">
        <f>IF(ISNA(VLOOKUP(CN16,[9]视频会议通话详单!$A$7:$A$252,2,0)),"",1)</f>
        <v/>
      </c>
      <c r="V16" s="2" t="str">
        <f>IF(ISNA(VLOOKUP(CN16,[11]日程信息!$A$11:$A$35,2,0)),"",1)</f>
        <v/>
      </c>
      <c r="W16" s="2" t="str">
        <f>IF(ISNA(VLOOKUP(CN16,[12]创新创业宣讲!$E$17:$E$213,2,0)),"",1)</f>
        <v/>
      </c>
      <c r="X16" s="2" t="str">
        <f>IF(ISNA(VLOOKUP(CN16,[13]日程信息!$A$11:$A$55,2,0)),"",1)</f>
        <v/>
      </c>
      <c r="Y16" s="2" t="str">
        <f>IF(ISNA(VLOOKUP(CN16,[14]日程信息!$A$11:$A$44,2,0)),"",1)</f>
        <v/>
      </c>
      <c r="Z16" s="2" t="str">
        <f>IF(ISNA(VLOOKUP(CN16,[15]日程信息!$A$11:$A$45,2,0)),"",1)</f>
        <v/>
      </c>
      <c r="AA16" s="2" t="str">
        <f>IF(ISNA(VLOOKUP(CN16,[16]日程信息!$A$11:$A$45,2,0)),"",1)</f>
        <v/>
      </c>
      <c r="AB16" s="2" t="str">
        <f>IF(ISNA(VLOOKUP(CN16,[17]日程信息!$A$11:$A$37,2,0)),"",1)</f>
        <v/>
      </c>
      <c r="AC16" s="8"/>
      <c r="AD16" s="2"/>
      <c r="AE16" s="2"/>
      <c r="AF16" s="2"/>
      <c r="AG16" s="2"/>
      <c r="AH16" s="2"/>
      <c r="AI16" s="2">
        <v>1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>
        <v>1</v>
      </c>
      <c r="BZ16" s="2"/>
      <c r="CA16" s="2">
        <v>1</v>
      </c>
      <c r="CB16" s="2">
        <v>1</v>
      </c>
      <c r="CC16" s="2"/>
      <c r="CD16" s="2"/>
      <c r="CE16" s="2"/>
      <c r="CF16" s="2">
        <v>1</v>
      </c>
      <c r="CG16" s="2"/>
      <c r="CH16" s="2"/>
      <c r="CI16" s="2"/>
      <c r="CJ16" s="2"/>
      <c r="CK16" s="2"/>
      <c r="CL16" s="2"/>
      <c r="CM16" s="2">
        <f t="shared" si="0"/>
        <v>5</v>
      </c>
      <c r="CN16" s="5" t="s">
        <v>678</v>
      </c>
    </row>
    <row r="17" spans="1:92">
      <c r="A17" s="2">
        <v>16</v>
      </c>
      <c r="B17" s="5" t="s">
        <v>680</v>
      </c>
      <c r="C17" s="5" t="s">
        <v>681</v>
      </c>
      <c r="D17" s="5" t="s">
        <v>650</v>
      </c>
      <c r="E17" s="2" t="s">
        <v>651</v>
      </c>
      <c r="F17" s="2"/>
      <c r="G17" s="2"/>
      <c r="H17" s="2"/>
      <c r="I17" s="2"/>
      <c r="J17" s="2">
        <v>1</v>
      </c>
      <c r="K17" s="2"/>
      <c r="L17" s="2"/>
      <c r="M17" s="2"/>
      <c r="N17" s="2"/>
      <c r="O17" s="2"/>
      <c r="P17" s="2"/>
      <c r="Q17" s="2"/>
      <c r="R17" s="2">
        <v>1</v>
      </c>
      <c r="S17" s="2">
        <v>1</v>
      </c>
      <c r="T17" s="2" t="str">
        <f>IF(ISNA(VLOOKUP(CN17,[8]日程信息!$A$11:$A$298,2,0)),"",1)</f>
        <v/>
      </c>
      <c r="U17" s="2">
        <f>IF(ISNA(VLOOKUP(CN17,[9]视频会议通话详单!$A$7:$A$252,2,0)),"",1)</f>
        <v>1</v>
      </c>
      <c r="V17" s="2" t="str">
        <f>IF(ISNA(VLOOKUP(CN17,[11]日程信息!$A$11:$A$35,2,0)),"",1)</f>
        <v/>
      </c>
      <c r="W17" s="2">
        <f>IF(ISNA(VLOOKUP(CN17,[12]创新创业宣讲!$E$17:$E$213,2,0)),"",1)</f>
        <v>1</v>
      </c>
      <c r="X17" s="2" t="str">
        <f>IF(ISNA(VLOOKUP(CN17,[13]日程信息!$A$11:$A$55,2,0)),"",1)</f>
        <v/>
      </c>
      <c r="Y17" s="2" t="str">
        <f>IF(ISNA(VLOOKUP(CN17,[14]日程信息!$A$11:$A$44,2,0)),"",1)</f>
        <v/>
      </c>
      <c r="Z17" s="2" t="str">
        <f>IF(ISNA(VLOOKUP(CN17,[15]日程信息!$A$11:$A$45,2,0)),"",1)</f>
        <v/>
      </c>
      <c r="AA17" s="2" t="str">
        <f>IF(ISNA(VLOOKUP(CN17,[16]日程信息!$A$11:$A$45,2,0)),"",1)</f>
        <v/>
      </c>
      <c r="AB17" s="2" t="str">
        <f>IF(ISNA(VLOOKUP(CN17,[17]日程信息!$A$11:$A$37,2,0)),"",1)</f>
        <v/>
      </c>
      <c r="AC17" s="8"/>
      <c r="AD17" s="2"/>
      <c r="AE17" s="2"/>
      <c r="AF17" s="2"/>
      <c r="AG17" s="2"/>
      <c r="AH17" s="2"/>
      <c r="AI17" s="2">
        <v>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>
        <v>1</v>
      </c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>
        <v>1</v>
      </c>
      <c r="BK17" s="2"/>
      <c r="BL17" s="2">
        <v>1</v>
      </c>
      <c r="BM17" s="2"/>
      <c r="BN17" s="2">
        <v>1</v>
      </c>
      <c r="BO17" s="2">
        <v>1</v>
      </c>
      <c r="BP17" s="2"/>
      <c r="BQ17" s="2"/>
      <c r="BR17" s="2"/>
      <c r="BS17" s="2"/>
      <c r="BT17" s="2"/>
      <c r="BU17" s="2"/>
      <c r="BV17" s="2">
        <v>1</v>
      </c>
      <c r="BW17" s="2">
        <v>1</v>
      </c>
      <c r="BX17" s="2"/>
      <c r="BY17" s="2"/>
      <c r="BZ17" s="2"/>
      <c r="CA17" s="2">
        <v>1</v>
      </c>
      <c r="CB17" s="2">
        <v>1</v>
      </c>
      <c r="CC17" s="2"/>
      <c r="CD17" s="2">
        <v>1</v>
      </c>
      <c r="CE17" s="2"/>
      <c r="CF17" s="2">
        <v>1</v>
      </c>
      <c r="CG17" s="2"/>
      <c r="CH17" s="2"/>
      <c r="CI17" s="2"/>
      <c r="CJ17" s="2"/>
      <c r="CK17" s="2">
        <v>6</v>
      </c>
      <c r="CL17" s="2"/>
      <c r="CM17" s="2">
        <f t="shared" si="0"/>
        <v>23</v>
      </c>
      <c r="CN17" s="5" t="s">
        <v>680</v>
      </c>
    </row>
    <row r="18" spans="1:92">
      <c r="A18" s="2">
        <v>17</v>
      </c>
      <c r="B18" s="5" t="s">
        <v>682</v>
      </c>
      <c r="C18" s="5" t="s">
        <v>683</v>
      </c>
      <c r="D18" s="5" t="s">
        <v>650</v>
      </c>
      <c r="E18" s="2" t="s">
        <v>651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>
        <v>1</v>
      </c>
      <c r="S18" s="2">
        <v>1</v>
      </c>
      <c r="T18" s="2" t="str">
        <f>IF(ISNA(VLOOKUP(CN18,[8]日程信息!$A$11:$A$298,2,0)),"",1)</f>
        <v/>
      </c>
      <c r="U18" s="2" t="str">
        <f>IF(ISNA(VLOOKUP(CN18,[9]视频会议通话详单!$A$7:$A$252,2,0)),"",1)</f>
        <v/>
      </c>
      <c r="V18" s="2">
        <f>IF(ISNA(VLOOKUP(CN18,[11]日程信息!$A$11:$A$35,2,0)),"",1)</f>
        <v>1</v>
      </c>
      <c r="W18" s="2">
        <f>IF(ISNA(VLOOKUP(CN18,[12]创新创业宣讲!$E$17:$E$213,2,0)),"",1)</f>
        <v>1</v>
      </c>
      <c r="X18" s="2" t="str">
        <f>IF(ISNA(VLOOKUP(CN18,[13]日程信息!$A$11:$A$55,2,0)),"",1)</f>
        <v/>
      </c>
      <c r="Y18" s="2" t="str">
        <f>IF(ISNA(VLOOKUP(CN18,[14]日程信息!$A$11:$A$44,2,0)),"",1)</f>
        <v/>
      </c>
      <c r="Z18" s="2" t="str">
        <f>IF(ISNA(VLOOKUP(CN18,[15]日程信息!$A$11:$A$45,2,0)),"",1)</f>
        <v/>
      </c>
      <c r="AA18" s="2" t="str">
        <f>IF(ISNA(VLOOKUP(CN18,[16]日程信息!$A$11:$A$45,2,0)),"",1)</f>
        <v/>
      </c>
      <c r="AB18" s="2" t="str">
        <f>IF(ISNA(VLOOKUP(CN18,[17]日程信息!$A$11:$A$37,2,0)),"",1)</f>
        <v/>
      </c>
      <c r="AC18" s="8"/>
      <c r="AD18" s="2"/>
      <c r="AE18" s="2"/>
      <c r="AF18" s="2"/>
      <c r="AG18" s="2"/>
      <c r="AH18" s="2"/>
      <c r="AI18" s="2">
        <v>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>
        <v>1</v>
      </c>
      <c r="BE18" s="2">
        <v>1</v>
      </c>
      <c r="BF18" s="2">
        <v>1</v>
      </c>
      <c r="BG18" s="2"/>
      <c r="BH18" s="2"/>
      <c r="BI18" s="2"/>
      <c r="BJ18" s="2"/>
      <c r="BK18" s="2"/>
      <c r="BL18" s="2">
        <v>1</v>
      </c>
      <c r="BM18" s="2"/>
      <c r="BN18" s="2"/>
      <c r="BO18" s="2">
        <v>1</v>
      </c>
      <c r="BP18" s="2"/>
      <c r="BQ18" s="2"/>
      <c r="BR18" s="2"/>
      <c r="BS18" s="2"/>
      <c r="BT18" s="2"/>
      <c r="BU18" s="2"/>
      <c r="BV18" s="2">
        <v>1</v>
      </c>
      <c r="BW18" s="2">
        <v>1</v>
      </c>
      <c r="BX18" s="2"/>
      <c r="BY18" s="2">
        <v>1</v>
      </c>
      <c r="BZ18" s="2"/>
      <c r="CA18" s="2">
        <v>1</v>
      </c>
      <c r="CB18" s="2">
        <v>1</v>
      </c>
      <c r="CC18" s="2"/>
      <c r="CD18" s="2">
        <v>1</v>
      </c>
      <c r="CE18" s="2"/>
      <c r="CF18" s="2">
        <v>1</v>
      </c>
      <c r="CG18" s="2">
        <v>1</v>
      </c>
      <c r="CH18" s="2">
        <v>1</v>
      </c>
      <c r="CI18" s="2"/>
      <c r="CJ18" s="2"/>
      <c r="CK18" s="2">
        <v>8</v>
      </c>
      <c r="CL18" s="2"/>
      <c r="CM18" s="2">
        <f t="shared" si="0"/>
        <v>27</v>
      </c>
      <c r="CN18" s="5" t="s">
        <v>682</v>
      </c>
    </row>
    <row r="19" spans="1:92">
      <c r="A19" s="2">
        <v>18</v>
      </c>
      <c r="B19" s="5" t="s">
        <v>684</v>
      </c>
      <c r="C19" s="5" t="s">
        <v>685</v>
      </c>
      <c r="D19" s="5" t="s">
        <v>650</v>
      </c>
      <c r="E19" s="2" t="s">
        <v>651</v>
      </c>
      <c r="F19" s="2"/>
      <c r="G19" s="2"/>
      <c r="H19" s="2"/>
      <c r="I19" s="2"/>
      <c r="J19" s="2">
        <v>1</v>
      </c>
      <c r="K19" s="2"/>
      <c r="L19" s="2"/>
      <c r="M19" s="2"/>
      <c r="N19" s="2"/>
      <c r="O19" s="2"/>
      <c r="P19" s="2"/>
      <c r="Q19" s="2"/>
      <c r="R19" s="2">
        <v>1</v>
      </c>
      <c r="S19" s="2">
        <v>1</v>
      </c>
      <c r="T19" s="2" t="str">
        <f>IF(ISNA(VLOOKUP(CN19,[8]日程信息!$A$11:$A$298,2,0)),"",1)</f>
        <v/>
      </c>
      <c r="U19" s="2">
        <f>IF(ISNA(VLOOKUP(CN19,[9]视频会议通话详单!$A$7:$A$252,2,0)),"",1)</f>
        <v>1</v>
      </c>
      <c r="V19" s="2" t="str">
        <f>IF(ISNA(VLOOKUP(CN19,[11]日程信息!$A$11:$A$35,2,0)),"",1)</f>
        <v/>
      </c>
      <c r="W19" s="2">
        <f>IF(ISNA(VLOOKUP(CN19,[12]创新创业宣讲!$E$17:$E$213,2,0)),"",1)</f>
        <v>1</v>
      </c>
      <c r="X19" s="2" t="str">
        <f>IF(ISNA(VLOOKUP(CN19,[13]日程信息!$A$11:$A$55,2,0)),"",1)</f>
        <v/>
      </c>
      <c r="Y19" s="2" t="str">
        <f>IF(ISNA(VLOOKUP(CN19,[14]日程信息!$A$11:$A$44,2,0)),"",1)</f>
        <v/>
      </c>
      <c r="Z19" s="2" t="str">
        <f>IF(ISNA(VLOOKUP(CN19,[15]日程信息!$A$11:$A$45,2,0)),"",1)</f>
        <v/>
      </c>
      <c r="AA19" s="2" t="str">
        <f>IF(ISNA(VLOOKUP(CN19,[16]日程信息!$A$11:$A$45,2,0)),"",1)</f>
        <v/>
      </c>
      <c r="AB19" s="2" t="str">
        <f>IF(ISNA(VLOOKUP(CN19,[17]日程信息!$A$11:$A$37,2,0)),"",1)</f>
        <v/>
      </c>
      <c r="AC19" s="8"/>
      <c r="AD19" s="2"/>
      <c r="AE19" s="2"/>
      <c r="AF19" s="2"/>
      <c r="AG19" s="2"/>
      <c r="AH19" s="2"/>
      <c r="AI19" s="2">
        <v>1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>
        <v>1</v>
      </c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>
        <v>1</v>
      </c>
      <c r="BM19" s="2"/>
      <c r="BN19" s="2">
        <v>1</v>
      </c>
      <c r="BO19" s="2">
        <v>1</v>
      </c>
      <c r="BP19" s="2"/>
      <c r="BQ19" s="2"/>
      <c r="BR19" s="2"/>
      <c r="BS19" s="2"/>
      <c r="BT19" s="2"/>
      <c r="BU19" s="2"/>
      <c r="BV19" s="2">
        <v>1</v>
      </c>
      <c r="BW19" s="2">
        <v>1</v>
      </c>
      <c r="BX19" s="2"/>
      <c r="BY19" s="2">
        <v>1</v>
      </c>
      <c r="BZ19" s="2"/>
      <c r="CA19" s="2"/>
      <c r="CB19" s="2">
        <v>1</v>
      </c>
      <c r="CC19" s="2"/>
      <c r="CD19" s="2">
        <v>1</v>
      </c>
      <c r="CE19" s="2"/>
      <c r="CF19" s="2"/>
      <c r="CG19" s="2"/>
      <c r="CH19" s="2"/>
      <c r="CI19" s="2"/>
      <c r="CJ19" s="2"/>
      <c r="CK19" s="2">
        <v>6</v>
      </c>
      <c r="CL19" s="2"/>
      <c r="CM19" s="2">
        <f t="shared" si="0"/>
        <v>21</v>
      </c>
      <c r="CN19" s="5" t="s">
        <v>684</v>
      </c>
    </row>
    <row r="20" spans="1:92">
      <c r="A20" s="2">
        <v>19</v>
      </c>
      <c r="B20" s="5" t="s">
        <v>686</v>
      </c>
      <c r="C20" s="5" t="s">
        <v>687</v>
      </c>
      <c r="D20" s="5" t="s">
        <v>650</v>
      </c>
      <c r="E20" s="2" t="s">
        <v>651</v>
      </c>
      <c r="F20" s="2"/>
      <c r="G20" s="2"/>
      <c r="H20" s="2"/>
      <c r="I20" s="2"/>
      <c r="J20" s="2">
        <v>1</v>
      </c>
      <c r="K20" s="2">
        <v>2</v>
      </c>
      <c r="L20" s="2"/>
      <c r="M20" s="2"/>
      <c r="N20" s="2"/>
      <c r="O20" s="2"/>
      <c r="P20" s="2"/>
      <c r="Q20" s="2"/>
      <c r="R20" s="2">
        <v>1</v>
      </c>
      <c r="S20" s="2">
        <v>1</v>
      </c>
      <c r="T20" s="2">
        <f>IF(ISNA(VLOOKUP(CN20,[8]日程信息!$A$11:$A$298,2,0)),"",1)</f>
        <v>1</v>
      </c>
      <c r="U20" s="2" t="str">
        <f>IF(ISNA(VLOOKUP(CN20,[9]视频会议通话详单!$A$7:$A$252,2,0)),"",1)</f>
        <v/>
      </c>
      <c r="V20" s="2" t="str">
        <f>IF(ISNA(VLOOKUP(CN20,[11]日程信息!$A$11:$A$35,2,0)),"",1)</f>
        <v/>
      </c>
      <c r="W20" s="2">
        <f>IF(ISNA(VLOOKUP(CN20,[12]创新创业宣讲!$E$17:$E$213,2,0)),"",1)</f>
        <v>1</v>
      </c>
      <c r="X20" s="2" t="str">
        <f>IF(ISNA(VLOOKUP(CN20,[13]日程信息!$A$11:$A$55,2,0)),"",1)</f>
        <v/>
      </c>
      <c r="Y20" s="2" t="str">
        <f>IF(ISNA(VLOOKUP(CN20,[14]日程信息!$A$11:$A$44,2,0)),"",1)</f>
        <v/>
      </c>
      <c r="Z20" s="2" t="str">
        <f>IF(ISNA(VLOOKUP(CN20,[15]日程信息!$A$11:$A$45,2,0)),"",1)</f>
        <v/>
      </c>
      <c r="AA20" s="2" t="str">
        <f>IF(ISNA(VLOOKUP(CN20,[16]日程信息!$A$11:$A$45,2,0)),"",1)</f>
        <v/>
      </c>
      <c r="AB20" s="2" t="str">
        <f>IF(ISNA(VLOOKUP(CN20,[17]日程信息!$A$11:$A$37,2,0)),"",1)</f>
        <v/>
      </c>
      <c r="AC20" s="8"/>
      <c r="AD20" s="2"/>
      <c r="AE20" s="2"/>
      <c r="AF20" s="2"/>
      <c r="AG20" s="2"/>
      <c r="AH20" s="2"/>
      <c r="AI20" s="2">
        <v>1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>
        <v>1</v>
      </c>
      <c r="AW20" s="2"/>
      <c r="AX20" s="2">
        <v>1</v>
      </c>
      <c r="AY20" s="2"/>
      <c r="AZ20" s="2"/>
      <c r="BA20" s="2"/>
      <c r="BB20" s="2"/>
      <c r="BC20" s="2"/>
      <c r="BD20" s="2"/>
      <c r="BE20" s="2"/>
      <c r="BF20" s="2">
        <v>1</v>
      </c>
      <c r="BG20" s="2"/>
      <c r="BH20" s="2">
        <v>1</v>
      </c>
      <c r="BI20" s="2">
        <v>1</v>
      </c>
      <c r="BJ20" s="2">
        <v>1</v>
      </c>
      <c r="BK20" s="2"/>
      <c r="BL20" s="2">
        <v>1</v>
      </c>
      <c r="BM20" s="2"/>
      <c r="BN20" s="2">
        <v>1</v>
      </c>
      <c r="BO20" s="2">
        <v>1</v>
      </c>
      <c r="BP20" s="2"/>
      <c r="BQ20" s="2"/>
      <c r="BR20" s="2"/>
      <c r="BS20" s="2"/>
      <c r="BT20" s="2"/>
      <c r="BU20" s="2"/>
      <c r="BV20" s="2">
        <v>1</v>
      </c>
      <c r="BW20" s="2">
        <v>1</v>
      </c>
      <c r="BX20" s="2"/>
      <c r="BY20" s="2">
        <v>1</v>
      </c>
      <c r="BZ20" s="2"/>
      <c r="CA20" s="2"/>
      <c r="CB20" s="2">
        <v>1</v>
      </c>
      <c r="CC20" s="2"/>
      <c r="CD20" s="2">
        <v>1</v>
      </c>
      <c r="CE20" s="2"/>
      <c r="CF20" s="2">
        <v>1</v>
      </c>
      <c r="CG20" s="2"/>
      <c r="CH20" s="2"/>
      <c r="CI20" s="2"/>
      <c r="CJ20" s="2"/>
      <c r="CK20" s="2">
        <v>4</v>
      </c>
      <c r="CL20" s="2"/>
      <c r="CM20" s="2">
        <f t="shared" si="0"/>
        <v>27</v>
      </c>
      <c r="CN20" s="5" t="s">
        <v>686</v>
      </c>
    </row>
    <row r="21" spans="1:92">
      <c r="A21" s="2">
        <v>20</v>
      </c>
      <c r="B21" s="5" t="s">
        <v>688</v>
      </c>
      <c r="C21" s="5" t="s">
        <v>689</v>
      </c>
      <c r="D21" s="5" t="s">
        <v>650</v>
      </c>
      <c r="E21" s="2" t="s">
        <v>651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>
        <v>1</v>
      </c>
      <c r="T21" s="2" t="str">
        <f>IF(ISNA(VLOOKUP(CN21,[8]日程信息!$A$11:$A$298,2,0)),"",1)</f>
        <v/>
      </c>
      <c r="U21" s="2">
        <f>IF(ISNA(VLOOKUP(CN21,[9]视频会议通话详单!$A$7:$A$252,2,0)),"",1)</f>
        <v>1</v>
      </c>
      <c r="V21" s="2">
        <f>IF(ISNA(VLOOKUP(CN21,[11]日程信息!$A$11:$A$35,2,0)),"",1)</f>
        <v>1</v>
      </c>
      <c r="W21" s="2">
        <f>IF(ISNA(VLOOKUP(CN21,[12]创新创业宣讲!$E$17:$E$213,2,0)),"",1)</f>
        <v>1</v>
      </c>
      <c r="X21" s="2" t="str">
        <f>IF(ISNA(VLOOKUP(CN21,[13]日程信息!$A$11:$A$55,2,0)),"",1)</f>
        <v/>
      </c>
      <c r="Y21" s="2" t="str">
        <f>IF(ISNA(VLOOKUP(CN21,[14]日程信息!$A$11:$A$44,2,0)),"",1)</f>
        <v/>
      </c>
      <c r="Z21" s="2" t="str">
        <f>IF(ISNA(VLOOKUP(CN21,[15]日程信息!$A$11:$A$45,2,0)),"",1)</f>
        <v/>
      </c>
      <c r="AA21" s="2" t="str">
        <f>IF(ISNA(VLOOKUP(CN21,[16]日程信息!$A$11:$A$45,2,0)),"",1)</f>
        <v/>
      </c>
      <c r="AB21" s="2" t="str">
        <f>IF(ISNA(VLOOKUP(CN21,[17]日程信息!$A$11:$A$37,2,0)),"",1)</f>
        <v/>
      </c>
      <c r="AC21" s="8"/>
      <c r="AD21" s="2"/>
      <c r="AE21" s="2"/>
      <c r="AF21" s="2"/>
      <c r="AG21" s="2"/>
      <c r="AH21" s="2"/>
      <c r="AI21" s="2">
        <v>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>
        <v>1</v>
      </c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>
        <v>1</v>
      </c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>
        <v>1</v>
      </c>
      <c r="BW21" s="2">
        <v>1</v>
      </c>
      <c r="BX21" s="2"/>
      <c r="BY21" s="2">
        <v>1</v>
      </c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>
        <f t="shared" si="0"/>
        <v>10</v>
      </c>
      <c r="CN21" s="5" t="s">
        <v>688</v>
      </c>
    </row>
    <row r="22" spans="1:92">
      <c r="A22" s="2">
        <v>21</v>
      </c>
      <c r="B22" s="5" t="s">
        <v>690</v>
      </c>
      <c r="C22" s="5" t="s">
        <v>691</v>
      </c>
      <c r="D22" s="5" t="s">
        <v>650</v>
      </c>
      <c r="E22" s="2" t="s">
        <v>651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>
        <v>1</v>
      </c>
      <c r="S22" s="2">
        <v>0</v>
      </c>
      <c r="T22" s="2" t="str">
        <f>IF(ISNA(VLOOKUP(CN22,[8]日程信息!$A$11:$A$298,2,0)),"",1)</f>
        <v/>
      </c>
      <c r="U22" s="2">
        <f>IF(ISNA(VLOOKUP(CN22,[9]视频会议通话详单!$A$7:$A$252,2,0)),"",1)</f>
        <v>1</v>
      </c>
      <c r="V22" s="2" t="str">
        <f>IF(ISNA(VLOOKUP(CN22,[11]日程信息!$A$11:$A$35,2,0)),"",1)</f>
        <v/>
      </c>
      <c r="W22" s="2">
        <f>IF(ISNA(VLOOKUP(CN22,[12]创新创业宣讲!$E$17:$E$213,2,0)),"",1)</f>
        <v>1</v>
      </c>
      <c r="X22" s="2" t="str">
        <f>IF(ISNA(VLOOKUP(CN22,[13]日程信息!$A$11:$A$55,2,0)),"",1)</f>
        <v/>
      </c>
      <c r="Y22" s="2" t="str">
        <f>IF(ISNA(VLOOKUP(CN22,[14]日程信息!$A$11:$A$44,2,0)),"",1)</f>
        <v/>
      </c>
      <c r="Z22" s="2" t="str">
        <f>IF(ISNA(VLOOKUP(CN22,[15]日程信息!$A$11:$A$45,2,0)),"",1)</f>
        <v/>
      </c>
      <c r="AA22" s="2" t="str">
        <f>IF(ISNA(VLOOKUP(CN22,[16]日程信息!$A$11:$A$45,2,0)),"",1)</f>
        <v/>
      </c>
      <c r="AB22" s="2" t="str">
        <f>IF(ISNA(VLOOKUP(CN22,[17]日程信息!$A$11:$A$37,2,0)),"",1)</f>
        <v/>
      </c>
      <c r="AC22" s="8"/>
      <c r="AD22" s="2"/>
      <c r="AE22" s="2"/>
      <c r="AF22" s="2"/>
      <c r="AG22" s="2"/>
      <c r="AH22" s="2"/>
      <c r="AI22" s="2">
        <v>1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>
        <v>1</v>
      </c>
      <c r="BS22" s="2"/>
      <c r="BT22" s="2"/>
      <c r="BU22" s="2"/>
      <c r="BV22" s="2">
        <v>1</v>
      </c>
      <c r="BW22" s="2">
        <v>1</v>
      </c>
      <c r="BX22" s="2"/>
      <c r="BY22" s="2"/>
      <c r="BZ22" s="2"/>
      <c r="CA22" s="2"/>
      <c r="CB22" s="2">
        <v>1</v>
      </c>
      <c r="CC22" s="2"/>
      <c r="CD22" s="2"/>
      <c r="CE22" s="2"/>
      <c r="CF22" s="2"/>
      <c r="CG22" s="2"/>
      <c r="CH22" s="2"/>
      <c r="CI22" s="2"/>
      <c r="CJ22" s="2"/>
      <c r="CK22" s="2">
        <v>8</v>
      </c>
      <c r="CL22" s="2"/>
      <c r="CM22" s="2">
        <f t="shared" si="0"/>
        <v>16</v>
      </c>
      <c r="CN22" s="5" t="s">
        <v>690</v>
      </c>
    </row>
    <row r="23" spans="1:92">
      <c r="A23" s="2">
        <v>22</v>
      </c>
      <c r="B23" s="5" t="s">
        <v>692</v>
      </c>
      <c r="C23" s="5" t="s">
        <v>693</v>
      </c>
      <c r="D23" s="5" t="s">
        <v>650</v>
      </c>
      <c r="E23" s="2" t="s">
        <v>651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>
        <v>1</v>
      </c>
      <c r="R23" s="2"/>
      <c r="S23" s="2">
        <v>0</v>
      </c>
      <c r="T23" s="2" t="str">
        <f>IF(ISNA(VLOOKUP(CN23,[8]日程信息!$A$11:$A$298,2,0)),"",1)</f>
        <v/>
      </c>
      <c r="U23" s="2">
        <f>IF(ISNA(VLOOKUP(CN23,[9]视频会议通话详单!$A$7:$A$252,2,0)),"",1)</f>
        <v>1</v>
      </c>
      <c r="V23" s="2" t="str">
        <f>IF(ISNA(VLOOKUP(CN23,[11]日程信息!$A$11:$A$35,2,0)),"",1)</f>
        <v/>
      </c>
      <c r="W23" s="2" t="str">
        <f>IF(ISNA(VLOOKUP(CN23,[12]创新创业宣讲!$E$17:$E$213,2,0)),"",1)</f>
        <v/>
      </c>
      <c r="X23" s="2" t="str">
        <f>IF(ISNA(VLOOKUP(CN23,[13]日程信息!$A$11:$A$55,2,0)),"",1)</f>
        <v/>
      </c>
      <c r="Y23" s="2" t="str">
        <f>IF(ISNA(VLOOKUP(CN23,[14]日程信息!$A$11:$A$44,2,0)),"",1)</f>
        <v/>
      </c>
      <c r="Z23" s="2" t="str">
        <f>IF(ISNA(VLOOKUP(CN23,[15]日程信息!$A$11:$A$45,2,0)),"",1)</f>
        <v/>
      </c>
      <c r="AA23" s="2" t="str">
        <f>IF(ISNA(VLOOKUP(CN23,[16]日程信息!$A$11:$A$45,2,0)),"",1)</f>
        <v/>
      </c>
      <c r="AB23" s="2" t="str">
        <f>IF(ISNA(VLOOKUP(CN23,[17]日程信息!$A$11:$A$37,2,0)),"",1)</f>
        <v/>
      </c>
      <c r="AC23" s="8"/>
      <c r="AD23" s="2"/>
      <c r="AE23" s="2"/>
      <c r="AF23" s="2"/>
      <c r="AG23" s="2"/>
      <c r="AH23" s="2"/>
      <c r="AI23" s="2">
        <v>1</v>
      </c>
      <c r="AJ23" s="2">
        <v>1</v>
      </c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>
        <v>1</v>
      </c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>
        <v>1</v>
      </c>
      <c r="BW23" s="2">
        <v>1</v>
      </c>
      <c r="BX23" s="2"/>
      <c r="BY23" s="2">
        <v>1</v>
      </c>
      <c r="BZ23" s="2"/>
      <c r="CA23" s="2">
        <v>1</v>
      </c>
      <c r="CB23" s="2">
        <v>1</v>
      </c>
      <c r="CC23" s="2"/>
      <c r="CD23" s="2">
        <v>1</v>
      </c>
      <c r="CE23" s="2"/>
      <c r="CF23" s="2"/>
      <c r="CG23" s="2"/>
      <c r="CH23" s="2"/>
      <c r="CI23" s="2"/>
      <c r="CJ23" s="2"/>
      <c r="CK23" s="2"/>
      <c r="CL23" s="2"/>
      <c r="CM23" s="2">
        <f t="shared" si="0"/>
        <v>11</v>
      </c>
      <c r="CN23" s="5" t="s">
        <v>692</v>
      </c>
    </row>
    <row r="24" spans="1:92">
      <c r="A24" s="2">
        <v>23</v>
      </c>
      <c r="B24" s="5" t="s">
        <v>694</v>
      </c>
      <c r="C24" s="5" t="s">
        <v>695</v>
      </c>
      <c r="D24" s="5" t="s">
        <v>696</v>
      </c>
      <c r="E24" s="2" t="s">
        <v>651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>
        <v>0</v>
      </c>
      <c r="T24" s="2" t="str">
        <f>IF(ISNA(VLOOKUP(CN24,[8]日程信息!$A$11:$A$298,2,0)),"",1)</f>
        <v/>
      </c>
      <c r="U24" s="2" t="str">
        <f>IF(ISNA(VLOOKUP(CN24,[9]视频会议通话详单!$A$7:$A$252,2,0)),"",1)</f>
        <v/>
      </c>
      <c r="V24" s="2" t="str">
        <f>IF(ISNA(VLOOKUP(CN24,[11]日程信息!$A$11:$A$35,2,0)),"",1)</f>
        <v/>
      </c>
      <c r="W24" s="2">
        <f>IF(ISNA(VLOOKUP(CN24,[12]创新创业宣讲!$E$17:$E$213,2,0)),"",1)</f>
        <v>1</v>
      </c>
      <c r="X24" s="2" t="str">
        <f>IF(ISNA(VLOOKUP(CN24,[13]日程信息!$A$11:$A$55,2,0)),"",1)</f>
        <v/>
      </c>
      <c r="Y24" s="2" t="str">
        <f>IF(ISNA(VLOOKUP(CN24,[14]日程信息!$A$11:$A$44,2,0)),"",1)</f>
        <v/>
      </c>
      <c r="Z24" s="2" t="str">
        <f>IF(ISNA(VLOOKUP(CN24,[15]日程信息!$A$11:$A$45,2,0)),"",1)</f>
        <v/>
      </c>
      <c r="AA24" s="2" t="str">
        <f>IF(ISNA(VLOOKUP(CN24,[16]日程信息!$A$11:$A$45,2,0)),"",1)</f>
        <v/>
      </c>
      <c r="AB24" s="2" t="str">
        <f>IF(ISNA(VLOOKUP(CN24,[17]日程信息!$A$11:$A$37,2,0)),"",1)</f>
        <v/>
      </c>
      <c r="AC24" s="8"/>
      <c r="AD24" s="2"/>
      <c r="AE24" s="2"/>
      <c r="AF24" s="2"/>
      <c r="AG24" s="2"/>
      <c r="AH24" s="2"/>
      <c r="AI24" s="2">
        <v>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>
        <v>1</v>
      </c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/>
      <c r="BR24" s="2"/>
      <c r="BS24" s="2"/>
      <c r="BT24" s="2"/>
      <c r="BU24" s="2"/>
      <c r="BV24" s="2">
        <v>1</v>
      </c>
      <c r="BW24" s="2">
        <v>1</v>
      </c>
      <c r="BX24" s="2"/>
      <c r="BY24" s="2">
        <v>1</v>
      </c>
      <c r="BZ24" s="2"/>
      <c r="CA24" s="2">
        <v>1</v>
      </c>
      <c r="CB24" s="2">
        <v>1</v>
      </c>
      <c r="CC24" s="2"/>
      <c r="CD24" s="2">
        <v>1</v>
      </c>
      <c r="CE24" s="2"/>
      <c r="CF24" s="2"/>
      <c r="CG24" s="2"/>
      <c r="CH24" s="2"/>
      <c r="CI24" s="2"/>
      <c r="CJ24" s="2"/>
      <c r="CK24" s="2"/>
      <c r="CL24" s="2"/>
      <c r="CM24" s="2">
        <f t="shared" si="0"/>
        <v>11</v>
      </c>
      <c r="CN24" s="5" t="s">
        <v>694</v>
      </c>
    </row>
    <row r="25" spans="1:92">
      <c r="A25" s="2">
        <v>24</v>
      </c>
      <c r="B25" s="5" t="s">
        <v>697</v>
      </c>
      <c r="C25" s="5" t="s">
        <v>698</v>
      </c>
      <c r="D25" s="5" t="s">
        <v>696</v>
      </c>
      <c r="E25" s="2" t="s">
        <v>651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>
        <v>0</v>
      </c>
      <c r="T25" s="2" t="str">
        <f>IF(ISNA(VLOOKUP(CN25,[8]日程信息!$A$11:$A$298,2,0)),"",1)</f>
        <v/>
      </c>
      <c r="U25" s="2" t="str">
        <f>IF(ISNA(VLOOKUP(CN25,[9]视频会议通话详单!$A$7:$A$252,2,0)),"",1)</f>
        <v/>
      </c>
      <c r="V25" s="2" t="str">
        <f>IF(ISNA(VLOOKUP(CN25,[11]日程信息!$A$11:$A$35,2,0)),"",1)</f>
        <v/>
      </c>
      <c r="W25" s="2" t="str">
        <f>IF(ISNA(VLOOKUP(CN25,[12]创新创业宣讲!$E$17:$E$213,2,0)),"",1)</f>
        <v/>
      </c>
      <c r="X25" s="2" t="str">
        <f>IF(ISNA(VLOOKUP(CN25,[13]日程信息!$A$11:$A$55,2,0)),"",1)</f>
        <v/>
      </c>
      <c r="Y25" s="2" t="str">
        <f>IF(ISNA(VLOOKUP(CN25,[14]日程信息!$A$11:$A$44,2,0)),"",1)</f>
        <v/>
      </c>
      <c r="Z25" s="2" t="str">
        <f>IF(ISNA(VLOOKUP(CN25,[15]日程信息!$A$11:$A$45,2,0)),"",1)</f>
        <v/>
      </c>
      <c r="AA25" s="2" t="str">
        <f>IF(ISNA(VLOOKUP(CN25,[16]日程信息!$A$11:$A$45,2,0)),"",1)</f>
        <v/>
      </c>
      <c r="AB25" s="2" t="str">
        <f>IF(ISNA(VLOOKUP(CN25,[17]日程信息!$A$11:$A$37,2,0)),"",1)</f>
        <v/>
      </c>
      <c r="AC25" s="8"/>
      <c r="AD25" s="2"/>
      <c r="AE25" s="2"/>
      <c r="AF25" s="2"/>
      <c r="AG25" s="2"/>
      <c r="AH25" s="2"/>
      <c r="AI25" s="2">
        <v>1</v>
      </c>
      <c r="AJ25" s="2">
        <v>1</v>
      </c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>
        <v>1</v>
      </c>
      <c r="BZ25" s="2"/>
      <c r="CA25" s="2">
        <v>1</v>
      </c>
      <c r="CB25" s="2">
        <v>1</v>
      </c>
      <c r="CC25" s="2"/>
      <c r="CD25" s="2">
        <v>1</v>
      </c>
      <c r="CE25" s="2"/>
      <c r="CF25" s="2"/>
      <c r="CG25" s="2"/>
      <c r="CH25" s="2"/>
      <c r="CI25" s="2"/>
      <c r="CJ25" s="2"/>
      <c r="CK25" s="2"/>
      <c r="CL25" s="2"/>
      <c r="CM25" s="2">
        <f t="shared" si="0"/>
        <v>6</v>
      </c>
      <c r="CN25" s="5" t="s">
        <v>697</v>
      </c>
    </row>
    <row r="26" spans="1:92">
      <c r="A26" s="2">
        <v>25</v>
      </c>
      <c r="B26" s="5" t="s">
        <v>699</v>
      </c>
      <c r="C26" s="5" t="s">
        <v>700</v>
      </c>
      <c r="D26" s="5" t="s">
        <v>696</v>
      </c>
      <c r="E26" s="2" t="s">
        <v>651</v>
      </c>
      <c r="F26" s="2"/>
      <c r="G26" s="2"/>
      <c r="H26" s="2"/>
      <c r="I26" s="2"/>
      <c r="J26" s="2">
        <v>1</v>
      </c>
      <c r="K26" s="2"/>
      <c r="L26" s="2"/>
      <c r="M26" s="2"/>
      <c r="N26" s="2"/>
      <c r="O26" s="2"/>
      <c r="P26" s="2"/>
      <c r="Q26" s="2"/>
      <c r="R26" s="2">
        <v>1</v>
      </c>
      <c r="S26" s="2">
        <v>1</v>
      </c>
      <c r="T26" s="2" t="str">
        <f>IF(ISNA(VLOOKUP(CN26,[8]日程信息!$A$11:$A$298,2,0)),"",1)</f>
        <v/>
      </c>
      <c r="U26" s="2">
        <f>IF(ISNA(VLOOKUP(CN26,[9]视频会议通话详单!$A$7:$A$252,2,0)),"",1)</f>
        <v>1</v>
      </c>
      <c r="V26" s="2" t="str">
        <f>IF(ISNA(VLOOKUP(CN26,[11]日程信息!$A$11:$A$35,2,0)),"",1)</f>
        <v/>
      </c>
      <c r="W26" s="2">
        <f>IF(ISNA(VLOOKUP(CN26,[12]创新创业宣讲!$E$17:$E$213,2,0)),"",1)</f>
        <v>1</v>
      </c>
      <c r="X26" s="2" t="str">
        <f>IF(ISNA(VLOOKUP(CN26,[13]日程信息!$A$11:$A$55,2,0)),"",1)</f>
        <v/>
      </c>
      <c r="Y26" s="2" t="str">
        <f>IF(ISNA(VLOOKUP(CN26,[14]日程信息!$A$11:$A$44,2,0)),"",1)</f>
        <v/>
      </c>
      <c r="Z26" s="2" t="str">
        <f>IF(ISNA(VLOOKUP(CN26,[15]日程信息!$A$11:$A$45,2,0)),"",1)</f>
        <v/>
      </c>
      <c r="AA26" s="2" t="str">
        <f>IF(ISNA(VLOOKUP(CN26,[16]日程信息!$A$11:$A$45,2,0)),"",1)</f>
        <v/>
      </c>
      <c r="AB26" s="2" t="str">
        <f>IF(ISNA(VLOOKUP(CN26,[17]日程信息!$A$11:$A$37,2,0)),"",1)</f>
        <v/>
      </c>
      <c r="AC26" s="8"/>
      <c r="AD26" s="2"/>
      <c r="AE26" s="2"/>
      <c r="AF26" s="2"/>
      <c r="AG26" s="2"/>
      <c r="AH26" s="2"/>
      <c r="AI26" s="2">
        <v>1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>
        <v>1</v>
      </c>
      <c r="BM26" s="2"/>
      <c r="BN26" s="2"/>
      <c r="BO26" s="2"/>
      <c r="BP26" s="2"/>
      <c r="BQ26" s="2"/>
      <c r="BR26" s="2">
        <v>1</v>
      </c>
      <c r="BS26" s="2"/>
      <c r="BT26" s="2"/>
      <c r="BU26" s="2"/>
      <c r="BV26" s="2">
        <v>1</v>
      </c>
      <c r="BW26" s="2">
        <v>1</v>
      </c>
      <c r="BX26" s="2"/>
      <c r="BY26" s="2">
        <v>1</v>
      </c>
      <c r="BZ26" s="2"/>
      <c r="CA26" s="2"/>
      <c r="CB26" s="2">
        <v>1</v>
      </c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>
        <f t="shared" si="0"/>
        <v>12</v>
      </c>
      <c r="CN26" s="5" t="s">
        <v>699</v>
      </c>
    </row>
    <row r="27" spans="1:92">
      <c r="A27" s="2">
        <v>26</v>
      </c>
      <c r="B27" s="5" t="s">
        <v>701</v>
      </c>
      <c r="C27" s="5" t="s">
        <v>702</v>
      </c>
      <c r="D27" s="5" t="s">
        <v>696</v>
      </c>
      <c r="E27" s="2" t="s">
        <v>651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>
        <v>0</v>
      </c>
      <c r="T27" s="2" t="str">
        <f>IF(ISNA(VLOOKUP(CN27,[8]日程信息!$A$11:$A$298,2,0)),"",1)</f>
        <v/>
      </c>
      <c r="U27" s="2" t="str">
        <f>IF(ISNA(VLOOKUP(CN27,[9]视频会议通话详单!$A$7:$A$252,2,0)),"",1)</f>
        <v/>
      </c>
      <c r="V27" s="2" t="str">
        <f>IF(ISNA(VLOOKUP(CN27,[11]日程信息!$A$11:$A$35,2,0)),"",1)</f>
        <v/>
      </c>
      <c r="W27" s="2" t="str">
        <f>IF(ISNA(VLOOKUP(CN27,[12]创新创业宣讲!$E$17:$E$213,2,0)),"",1)</f>
        <v/>
      </c>
      <c r="X27" s="2" t="str">
        <f>IF(ISNA(VLOOKUP(CN27,[13]日程信息!$A$11:$A$55,2,0)),"",1)</f>
        <v/>
      </c>
      <c r="Y27" s="2" t="str">
        <f>IF(ISNA(VLOOKUP(CN27,[14]日程信息!$A$11:$A$44,2,0)),"",1)</f>
        <v/>
      </c>
      <c r="Z27" s="2" t="str">
        <f>IF(ISNA(VLOOKUP(CN27,[15]日程信息!$A$11:$A$45,2,0)),"",1)</f>
        <v/>
      </c>
      <c r="AA27" s="2" t="str">
        <f>IF(ISNA(VLOOKUP(CN27,[16]日程信息!$A$11:$A$45,2,0)),"",1)</f>
        <v/>
      </c>
      <c r="AB27" s="2" t="str">
        <f>IF(ISNA(VLOOKUP(CN27,[17]日程信息!$A$11:$A$37,2,0)),"",1)</f>
        <v/>
      </c>
      <c r="AC27" s="8"/>
      <c r="AD27" s="2"/>
      <c r="AE27" s="2"/>
      <c r="AF27" s="2"/>
      <c r="AG27" s="2"/>
      <c r="AH27" s="2"/>
      <c r="AI27" s="2">
        <v>1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>
        <v>1</v>
      </c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>
        <v>1</v>
      </c>
      <c r="CB27" s="2">
        <v>1</v>
      </c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>
        <f t="shared" si="0"/>
        <v>4</v>
      </c>
      <c r="CN27" s="5" t="s">
        <v>701</v>
      </c>
    </row>
    <row r="28" spans="1:92">
      <c r="A28" s="2">
        <v>27</v>
      </c>
      <c r="B28" s="5" t="s">
        <v>703</v>
      </c>
      <c r="C28" s="5" t="s">
        <v>704</v>
      </c>
      <c r="D28" s="5" t="s">
        <v>696</v>
      </c>
      <c r="E28" s="2" t="s">
        <v>651</v>
      </c>
      <c r="F28" s="2"/>
      <c r="G28" s="2"/>
      <c r="H28" s="2">
        <v>1</v>
      </c>
      <c r="I28" s="2"/>
      <c r="J28" s="2"/>
      <c r="K28" s="2"/>
      <c r="L28" s="2"/>
      <c r="M28" s="2"/>
      <c r="N28" s="2"/>
      <c r="O28" s="2"/>
      <c r="P28" s="2"/>
      <c r="Q28" s="2"/>
      <c r="R28" s="2">
        <v>1</v>
      </c>
      <c r="S28" s="2">
        <v>0</v>
      </c>
      <c r="T28" s="2" t="str">
        <f>IF(ISNA(VLOOKUP(CN28,[8]日程信息!$A$11:$A$298,2,0)),"",1)</f>
        <v/>
      </c>
      <c r="U28" s="2">
        <f>IF(ISNA(VLOOKUP(CN28,[9]视频会议通话详单!$A$7:$A$252,2,0)),"",1)</f>
        <v>1</v>
      </c>
      <c r="V28" s="2">
        <f>IF(ISNA(VLOOKUP(CN28,[11]日程信息!$A$11:$A$35,2,0)),"",1)</f>
        <v>1</v>
      </c>
      <c r="W28" s="2" t="str">
        <f>IF(ISNA(VLOOKUP(CN28,[12]创新创业宣讲!$E$17:$E$213,2,0)),"",1)</f>
        <v/>
      </c>
      <c r="X28" s="2" t="str">
        <f>IF(ISNA(VLOOKUP(CN28,[13]日程信息!$A$11:$A$55,2,0)),"",1)</f>
        <v/>
      </c>
      <c r="Y28" s="2" t="str">
        <f>IF(ISNA(VLOOKUP(CN28,[14]日程信息!$A$11:$A$44,2,0)),"",1)</f>
        <v/>
      </c>
      <c r="Z28" s="2" t="str">
        <f>IF(ISNA(VLOOKUP(CN28,[15]日程信息!$A$11:$A$45,2,0)),"",1)</f>
        <v/>
      </c>
      <c r="AA28" s="2" t="str">
        <f>IF(ISNA(VLOOKUP(CN28,[16]日程信息!$A$11:$A$45,2,0)),"",1)</f>
        <v/>
      </c>
      <c r="AB28" s="2" t="str">
        <f>IF(ISNA(VLOOKUP(CN28,[17]日程信息!$A$11:$A$37,2,0)),"",1)</f>
        <v/>
      </c>
      <c r="AC28" s="8"/>
      <c r="AD28" s="2"/>
      <c r="AE28" s="2"/>
      <c r="AF28" s="2"/>
      <c r="AG28" s="2"/>
      <c r="AH28" s="2"/>
      <c r="AI28" s="2">
        <v>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>
        <v>1</v>
      </c>
      <c r="BI28" s="2"/>
      <c r="BJ28" s="2"/>
      <c r="BK28" s="2"/>
      <c r="BL28" s="2">
        <v>1</v>
      </c>
      <c r="BM28" s="2"/>
      <c r="BN28" s="2"/>
      <c r="BO28" s="2"/>
      <c r="BP28" s="2"/>
      <c r="BQ28" s="2"/>
      <c r="BR28" s="2">
        <v>1</v>
      </c>
      <c r="BS28" s="2"/>
      <c r="BT28" s="2"/>
      <c r="BU28" s="2"/>
      <c r="BV28" s="2"/>
      <c r="BW28" s="2"/>
      <c r="BX28" s="2"/>
      <c r="BY28" s="2">
        <v>1</v>
      </c>
      <c r="BZ28" s="2"/>
      <c r="CA28" s="2">
        <v>1</v>
      </c>
      <c r="CB28" s="2">
        <v>1</v>
      </c>
      <c r="CC28" s="2"/>
      <c r="CD28" s="2"/>
      <c r="CE28" s="2"/>
      <c r="CF28" s="2"/>
      <c r="CG28" s="2"/>
      <c r="CH28" s="2"/>
      <c r="CI28" s="2"/>
      <c r="CJ28" s="2"/>
      <c r="CK28" s="2">
        <v>4</v>
      </c>
      <c r="CL28" s="2"/>
      <c r="CM28" s="2">
        <f t="shared" si="0"/>
        <v>15</v>
      </c>
      <c r="CN28" s="5" t="s">
        <v>703</v>
      </c>
    </row>
    <row r="29" spans="1:92">
      <c r="A29" s="2">
        <v>28</v>
      </c>
      <c r="B29" s="5" t="s">
        <v>705</v>
      </c>
      <c r="C29" s="5" t="s">
        <v>706</v>
      </c>
      <c r="D29" s="5" t="s">
        <v>696</v>
      </c>
      <c r="E29" s="2" t="s">
        <v>651</v>
      </c>
      <c r="F29" s="2"/>
      <c r="G29" s="2"/>
      <c r="H29" s="2"/>
      <c r="I29" s="2"/>
      <c r="J29" s="2"/>
      <c r="K29" s="2"/>
      <c r="L29" s="2">
        <v>1</v>
      </c>
      <c r="M29" s="2"/>
      <c r="N29" s="2"/>
      <c r="O29" s="2"/>
      <c r="P29" s="2"/>
      <c r="Q29" s="2"/>
      <c r="R29" s="2"/>
      <c r="S29" s="2">
        <v>1</v>
      </c>
      <c r="T29" s="2" t="str">
        <f>IF(ISNA(VLOOKUP(CN29,[8]日程信息!$A$11:$A$298,2,0)),"",1)</f>
        <v/>
      </c>
      <c r="U29" s="2">
        <f>IF(ISNA(VLOOKUP(CN29,[9]视频会议通话详单!$A$7:$A$252,2,0)),"",1)</f>
        <v>1</v>
      </c>
      <c r="V29" s="2" t="str">
        <f>IF(ISNA(VLOOKUP(CN29,[11]日程信息!$A$11:$A$35,2,0)),"",1)</f>
        <v/>
      </c>
      <c r="W29" s="2">
        <f>IF(ISNA(VLOOKUP(CN29,[12]创新创业宣讲!$E$17:$E$213,2,0)),"",1)</f>
        <v>1</v>
      </c>
      <c r="X29" s="2" t="str">
        <f>IF(ISNA(VLOOKUP(CN29,[13]日程信息!$A$11:$A$55,2,0)),"",1)</f>
        <v/>
      </c>
      <c r="Y29" s="2" t="str">
        <f>IF(ISNA(VLOOKUP(CN29,[14]日程信息!$A$11:$A$44,2,0)),"",1)</f>
        <v/>
      </c>
      <c r="Z29" s="2" t="str">
        <f>IF(ISNA(VLOOKUP(CN29,[15]日程信息!$A$11:$A$45,2,0)),"",1)</f>
        <v/>
      </c>
      <c r="AA29" s="2" t="str">
        <f>IF(ISNA(VLOOKUP(CN29,[16]日程信息!$A$11:$A$45,2,0)),"",1)</f>
        <v/>
      </c>
      <c r="AB29" s="2" t="str">
        <f>IF(ISNA(VLOOKUP(CN29,[17]日程信息!$A$11:$A$37,2,0)),"",1)</f>
        <v/>
      </c>
      <c r="AC29" s="8"/>
      <c r="AD29" s="2"/>
      <c r="AE29" s="2"/>
      <c r="AF29" s="2"/>
      <c r="AG29" s="2"/>
      <c r="AH29" s="2"/>
      <c r="AI29" s="2">
        <v>1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>
        <v>1</v>
      </c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>
        <v>1</v>
      </c>
      <c r="BW29" s="2">
        <v>1</v>
      </c>
      <c r="BX29" s="2"/>
      <c r="BY29" s="2"/>
      <c r="BZ29" s="2"/>
      <c r="CA29" s="2"/>
      <c r="CB29" s="2"/>
      <c r="CC29" s="2"/>
      <c r="CD29" s="2">
        <v>1</v>
      </c>
      <c r="CE29" s="2"/>
      <c r="CF29" s="2"/>
      <c r="CG29" s="2"/>
      <c r="CH29" s="2"/>
      <c r="CI29" s="2"/>
      <c r="CJ29" s="2"/>
      <c r="CK29" s="2"/>
      <c r="CL29" s="2"/>
      <c r="CM29" s="2">
        <f t="shared" si="0"/>
        <v>9</v>
      </c>
      <c r="CN29" s="5" t="s">
        <v>705</v>
      </c>
    </row>
    <row r="30" spans="1:92">
      <c r="A30" s="2">
        <v>29</v>
      </c>
      <c r="B30" s="5" t="s">
        <v>707</v>
      </c>
      <c r="C30" s="5" t="s">
        <v>708</v>
      </c>
      <c r="D30" s="5" t="s">
        <v>696</v>
      </c>
      <c r="E30" s="2" t="s">
        <v>651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>
        <v>1</v>
      </c>
      <c r="T30" s="2" t="str">
        <f>IF(ISNA(VLOOKUP(CN30,[8]日程信息!$A$11:$A$298,2,0)),"",1)</f>
        <v/>
      </c>
      <c r="U30" s="2">
        <f>IF(ISNA(VLOOKUP(CN30,[9]视频会议通话详单!$A$7:$A$252,2,0)),"",1)</f>
        <v>1</v>
      </c>
      <c r="V30" s="2" t="str">
        <f>IF(ISNA(VLOOKUP(CN30,[11]日程信息!$A$11:$A$35,2,0)),"",1)</f>
        <v/>
      </c>
      <c r="W30" s="2" t="str">
        <f>IF(ISNA(VLOOKUP(CN30,[12]创新创业宣讲!$E$17:$E$213,2,0)),"",1)</f>
        <v/>
      </c>
      <c r="X30" s="2" t="str">
        <f>IF(ISNA(VLOOKUP(CN30,[13]日程信息!$A$11:$A$55,2,0)),"",1)</f>
        <v/>
      </c>
      <c r="Y30" s="2" t="str">
        <f>IF(ISNA(VLOOKUP(CN30,[14]日程信息!$A$11:$A$44,2,0)),"",1)</f>
        <v/>
      </c>
      <c r="Z30" s="2" t="str">
        <f>IF(ISNA(VLOOKUP(CN30,[15]日程信息!$A$11:$A$45,2,0)),"",1)</f>
        <v/>
      </c>
      <c r="AA30" s="2" t="str">
        <f>IF(ISNA(VLOOKUP(CN30,[16]日程信息!$A$11:$A$45,2,0)),"",1)</f>
        <v/>
      </c>
      <c r="AB30" s="2" t="str">
        <f>IF(ISNA(VLOOKUP(CN30,[17]日程信息!$A$11:$A$37,2,0)),"",1)</f>
        <v/>
      </c>
      <c r="AC30" s="8"/>
      <c r="AD30" s="2"/>
      <c r="AE30" s="2"/>
      <c r="AF30" s="2"/>
      <c r="AG30" s="2"/>
      <c r="AH30" s="2"/>
      <c r="AI30" s="2">
        <v>1</v>
      </c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>
        <v>1</v>
      </c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>
        <v>1</v>
      </c>
      <c r="BW30" s="2">
        <v>1</v>
      </c>
      <c r="BX30" s="2"/>
      <c r="BY30" s="2">
        <v>1</v>
      </c>
      <c r="BZ30" s="2"/>
      <c r="CA30" s="2">
        <v>1</v>
      </c>
      <c r="CB30" s="2">
        <v>1</v>
      </c>
      <c r="CC30" s="2"/>
      <c r="CD30" s="2">
        <v>1</v>
      </c>
      <c r="CE30" s="2"/>
      <c r="CF30" s="2"/>
      <c r="CG30" s="2"/>
      <c r="CH30" s="2"/>
      <c r="CI30" s="2"/>
      <c r="CJ30" s="2"/>
      <c r="CK30" s="2"/>
      <c r="CL30" s="2"/>
      <c r="CM30" s="2">
        <f t="shared" si="0"/>
        <v>10</v>
      </c>
      <c r="CN30" s="5" t="s">
        <v>707</v>
      </c>
    </row>
    <row r="31" spans="1:92">
      <c r="A31" s="2">
        <v>30</v>
      </c>
      <c r="B31" s="5" t="s">
        <v>709</v>
      </c>
      <c r="C31" s="5" t="s">
        <v>710</v>
      </c>
      <c r="D31" s="5" t="s">
        <v>696</v>
      </c>
      <c r="E31" s="2" t="s">
        <v>651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>
        <v>1</v>
      </c>
      <c r="T31" s="2" t="str">
        <f>IF(ISNA(VLOOKUP(CN31,[8]日程信息!$A$11:$A$298,2,0)),"",1)</f>
        <v/>
      </c>
      <c r="U31" s="2">
        <f>IF(ISNA(VLOOKUP(CN31,[9]视频会议通话详单!$A$7:$A$252,2,0)),"",1)</f>
        <v>1</v>
      </c>
      <c r="V31" s="2" t="str">
        <f>IF(ISNA(VLOOKUP(CN31,[11]日程信息!$A$11:$A$35,2,0)),"",1)</f>
        <v/>
      </c>
      <c r="W31" s="2">
        <f>IF(ISNA(VLOOKUP(CN31,[12]创新创业宣讲!$E$17:$E$213,2,0)),"",1)</f>
        <v>1</v>
      </c>
      <c r="X31" s="2" t="str">
        <f>IF(ISNA(VLOOKUP(CN31,[13]日程信息!$A$11:$A$55,2,0)),"",1)</f>
        <v/>
      </c>
      <c r="Y31" s="2" t="str">
        <f>IF(ISNA(VLOOKUP(CN31,[14]日程信息!$A$11:$A$44,2,0)),"",1)</f>
        <v/>
      </c>
      <c r="Z31" s="2" t="str">
        <f>IF(ISNA(VLOOKUP(CN31,[15]日程信息!$A$11:$A$45,2,0)),"",1)</f>
        <v/>
      </c>
      <c r="AA31" s="2" t="str">
        <f>IF(ISNA(VLOOKUP(CN31,[16]日程信息!$A$11:$A$45,2,0)),"",1)</f>
        <v/>
      </c>
      <c r="AB31" s="2" t="str">
        <f>IF(ISNA(VLOOKUP(CN31,[17]日程信息!$A$11:$A$37,2,0)),"",1)</f>
        <v/>
      </c>
      <c r="AC31" s="8"/>
      <c r="AD31" s="2"/>
      <c r="AE31" s="2"/>
      <c r="AF31" s="2"/>
      <c r="AG31" s="2"/>
      <c r="AH31" s="2">
        <v>1</v>
      </c>
      <c r="AI31" s="2">
        <v>1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>
        <v>1</v>
      </c>
      <c r="AW31" s="2"/>
      <c r="AX31" s="2">
        <v>1</v>
      </c>
      <c r="AY31" s="2"/>
      <c r="AZ31" s="2"/>
      <c r="BA31" s="2"/>
      <c r="BB31" s="2"/>
      <c r="BC31" s="2"/>
      <c r="BD31" s="2"/>
      <c r="BE31" s="2"/>
      <c r="BF31" s="2"/>
      <c r="BG31" s="2">
        <v>1</v>
      </c>
      <c r="BH31" s="2"/>
      <c r="BI31" s="2"/>
      <c r="BJ31" s="2">
        <v>1</v>
      </c>
      <c r="BK31" s="2"/>
      <c r="BL31" s="2">
        <v>1</v>
      </c>
      <c r="BM31" s="2"/>
      <c r="BN31" s="2">
        <v>1</v>
      </c>
      <c r="BO31" s="2">
        <v>1</v>
      </c>
      <c r="BP31" s="2"/>
      <c r="BQ31" s="2"/>
      <c r="BR31" s="2"/>
      <c r="BS31" s="2"/>
      <c r="BT31" s="2"/>
      <c r="BU31" s="2"/>
      <c r="BV31" s="2">
        <v>1</v>
      </c>
      <c r="BW31" s="2">
        <v>1</v>
      </c>
      <c r="BX31" s="2"/>
      <c r="BY31" s="2"/>
      <c r="BZ31" s="2"/>
      <c r="CA31" s="2">
        <v>1</v>
      </c>
      <c r="CB31" s="2">
        <v>1</v>
      </c>
      <c r="CC31" s="2"/>
      <c r="CD31" s="2"/>
      <c r="CE31" s="2"/>
      <c r="CF31" s="2">
        <v>1</v>
      </c>
      <c r="CG31" s="2"/>
      <c r="CH31" s="2"/>
      <c r="CI31" s="2"/>
      <c r="CJ31" s="2"/>
      <c r="CK31" s="2"/>
      <c r="CL31" s="2"/>
      <c r="CM31" s="2">
        <f t="shared" si="0"/>
        <v>17</v>
      </c>
      <c r="CN31" s="5" t="s">
        <v>709</v>
      </c>
    </row>
    <row r="32" spans="1:92">
      <c r="A32" s="2">
        <v>31</v>
      </c>
      <c r="B32" s="5" t="s">
        <v>711</v>
      </c>
      <c r="C32" s="5" t="s">
        <v>712</v>
      </c>
      <c r="D32" s="5" t="s">
        <v>696</v>
      </c>
      <c r="E32" s="2" t="s">
        <v>651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>
        <v>1</v>
      </c>
      <c r="R32" s="2"/>
      <c r="S32" s="2">
        <v>1</v>
      </c>
      <c r="T32" s="2" t="str">
        <f>IF(ISNA(VLOOKUP(CN32,[8]日程信息!$A$11:$A$298,2,0)),"",1)</f>
        <v/>
      </c>
      <c r="U32" s="2" t="str">
        <f>IF(ISNA(VLOOKUP(CN32,[9]视频会议通话详单!$A$7:$A$252,2,0)),"",1)</f>
        <v/>
      </c>
      <c r="V32" s="2" t="str">
        <f>IF(ISNA(VLOOKUP(CN32,[11]日程信息!$A$11:$A$35,2,0)),"",1)</f>
        <v/>
      </c>
      <c r="W32" s="2" t="str">
        <f>IF(ISNA(VLOOKUP(CN32,[12]创新创业宣讲!$E$17:$E$213,2,0)),"",1)</f>
        <v/>
      </c>
      <c r="X32" s="2" t="str">
        <f>IF(ISNA(VLOOKUP(CN32,[13]日程信息!$A$11:$A$55,2,0)),"",1)</f>
        <v/>
      </c>
      <c r="Y32" s="2" t="str">
        <f>IF(ISNA(VLOOKUP(CN32,[14]日程信息!$A$11:$A$44,2,0)),"",1)</f>
        <v/>
      </c>
      <c r="Z32" s="2" t="str">
        <f>IF(ISNA(VLOOKUP(CN32,[15]日程信息!$A$11:$A$45,2,0)),"",1)</f>
        <v/>
      </c>
      <c r="AA32" s="2" t="str">
        <f>IF(ISNA(VLOOKUP(CN32,[16]日程信息!$A$11:$A$45,2,0)),"",1)</f>
        <v/>
      </c>
      <c r="AB32" s="2" t="str">
        <f>IF(ISNA(VLOOKUP(CN32,[17]日程信息!$A$11:$A$37,2,0)),"",1)</f>
        <v/>
      </c>
      <c r="AC32" s="8"/>
      <c r="AD32" s="2"/>
      <c r="AE32" s="2"/>
      <c r="AF32" s="2"/>
      <c r="AG32" s="2"/>
      <c r="AH32" s="2">
        <v>1</v>
      </c>
      <c r="AI32" s="2">
        <v>1</v>
      </c>
      <c r="AJ32" s="2"/>
      <c r="AK32" s="2"/>
      <c r="AL32" s="2"/>
      <c r="AM32" s="2">
        <v>1</v>
      </c>
      <c r="AN32" s="2"/>
      <c r="AO32" s="2"/>
      <c r="AP32" s="2"/>
      <c r="AQ32" s="2"/>
      <c r="AR32" s="2"/>
      <c r="AS32" s="2"/>
      <c r="AT32" s="2"/>
      <c r="AU32" s="2"/>
      <c r="AV32" s="2">
        <v>1</v>
      </c>
      <c r="AW32" s="2"/>
      <c r="AX32" s="2">
        <v>1</v>
      </c>
      <c r="AY32" s="2"/>
      <c r="AZ32" s="2">
        <f>VLOOKUP(CN32,[20]日程信息!$A$11:$B$60,2,FALSE)</f>
        <v>1</v>
      </c>
      <c r="BA32" s="2"/>
      <c r="BB32" s="2">
        <v>1</v>
      </c>
      <c r="BC32" s="2"/>
      <c r="BD32" s="2"/>
      <c r="BE32" s="2"/>
      <c r="BF32" s="2"/>
      <c r="BG32" s="2"/>
      <c r="BH32" s="2">
        <v>1</v>
      </c>
      <c r="BI32" s="2">
        <v>1</v>
      </c>
      <c r="BJ32" s="2"/>
      <c r="BK32" s="2">
        <v>1</v>
      </c>
      <c r="BL32" s="2">
        <v>1</v>
      </c>
      <c r="BM32" s="2"/>
      <c r="BN32" s="2">
        <v>1</v>
      </c>
      <c r="BO32" s="2">
        <v>1</v>
      </c>
      <c r="BP32" s="2">
        <v>1</v>
      </c>
      <c r="BQ32" s="2"/>
      <c r="BR32" s="2">
        <v>1</v>
      </c>
      <c r="BS32" s="2"/>
      <c r="BT32" s="2"/>
      <c r="BU32" s="2"/>
      <c r="BV32" s="2">
        <v>1</v>
      </c>
      <c r="BW32" s="2">
        <v>1</v>
      </c>
      <c r="BX32" s="2"/>
      <c r="BY32" s="2"/>
      <c r="BZ32" s="2"/>
      <c r="CA32" s="2">
        <v>1</v>
      </c>
      <c r="CB32" s="2">
        <v>1</v>
      </c>
      <c r="CC32" s="2">
        <v>1</v>
      </c>
      <c r="CD32" s="2"/>
      <c r="CE32" s="2"/>
      <c r="CF32" s="2"/>
      <c r="CG32" s="2"/>
      <c r="CH32" s="2"/>
      <c r="CI32" s="2"/>
      <c r="CJ32" s="2"/>
      <c r="CK32" s="2">
        <v>4</v>
      </c>
      <c r="CL32" s="2"/>
      <c r="CM32" s="2">
        <f t="shared" si="0"/>
        <v>26</v>
      </c>
      <c r="CN32" s="5" t="s">
        <v>711</v>
      </c>
    </row>
    <row r="33" spans="1:92">
      <c r="A33" s="2">
        <v>32</v>
      </c>
      <c r="B33" s="5" t="s">
        <v>713</v>
      </c>
      <c r="C33" s="5" t="s">
        <v>714</v>
      </c>
      <c r="D33" s="5" t="s">
        <v>696</v>
      </c>
      <c r="E33" s="2" t="s">
        <v>651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>
        <v>1</v>
      </c>
      <c r="S33" s="2">
        <v>1</v>
      </c>
      <c r="T33" s="2" t="str">
        <f>IF(ISNA(VLOOKUP(CN33,[8]日程信息!$A$11:$A$298,2,0)),"",1)</f>
        <v/>
      </c>
      <c r="U33" s="2">
        <f>IF(ISNA(VLOOKUP(CN33,[9]视频会议通话详单!$A$7:$A$252,2,0)),"",1)</f>
        <v>1</v>
      </c>
      <c r="V33" s="2" t="str">
        <f>IF(ISNA(VLOOKUP(CN33,[11]日程信息!$A$11:$A$35,2,0)),"",1)</f>
        <v/>
      </c>
      <c r="W33" s="2">
        <f>IF(ISNA(VLOOKUP(CN33,[12]创新创业宣讲!$E$17:$E$213,2,0)),"",1)</f>
        <v>1</v>
      </c>
      <c r="X33" s="2" t="str">
        <f>IF(ISNA(VLOOKUP(CN33,[13]日程信息!$A$11:$A$55,2,0)),"",1)</f>
        <v/>
      </c>
      <c r="Y33" s="2" t="str">
        <f>IF(ISNA(VLOOKUP(CN33,[14]日程信息!$A$11:$A$44,2,0)),"",1)</f>
        <v/>
      </c>
      <c r="Z33" s="2" t="str">
        <f>IF(ISNA(VLOOKUP(CN33,[15]日程信息!$A$11:$A$45,2,0)),"",1)</f>
        <v/>
      </c>
      <c r="AA33" s="2" t="str">
        <f>IF(ISNA(VLOOKUP(CN33,[16]日程信息!$A$11:$A$45,2,0)),"",1)</f>
        <v/>
      </c>
      <c r="AB33" s="2" t="str">
        <f>IF(ISNA(VLOOKUP(CN33,[17]日程信息!$A$11:$A$37,2,0)),"",1)</f>
        <v/>
      </c>
      <c r="AC33" s="8"/>
      <c r="AD33" s="2"/>
      <c r="AE33" s="2"/>
      <c r="AF33" s="2"/>
      <c r="AG33" s="2"/>
      <c r="AH33" s="2"/>
      <c r="AI33" s="2">
        <v>1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>
        <v>1</v>
      </c>
      <c r="AW33" s="2"/>
      <c r="AX33" s="2">
        <v>1</v>
      </c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>
        <v>1</v>
      </c>
      <c r="BW33" s="2">
        <v>1</v>
      </c>
      <c r="BX33" s="2"/>
      <c r="BY33" s="2">
        <v>1</v>
      </c>
      <c r="BZ33" s="2"/>
      <c r="CA33" s="2">
        <v>1</v>
      </c>
      <c r="CB33" s="2">
        <v>1</v>
      </c>
      <c r="CC33" s="2"/>
      <c r="CD33" s="2">
        <v>1</v>
      </c>
      <c r="CE33" s="2"/>
      <c r="CF33" s="2"/>
      <c r="CG33" s="2"/>
      <c r="CH33" s="2"/>
      <c r="CI33" s="2"/>
      <c r="CJ33" s="2"/>
      <c r="CK33" s="2"/>
      <c r="CL33" s="2"/>
      <c r="CM33" s="2">
        <f t="shared" si="0"/>
        <v>13</v>
      </c>
      <c r="CN33" s="5" t="s">
        <v>713</v>
      </c>
    </row>
    <row r="34" spans="1:92">
      <c r="A34" s="2">
        <v>33</v>
      </c>
      <c r="B34" s="5" t="s">
        <v>715</v>
      </c>
      <c r="C34" s="5" t="s">
        <v>716</v>
      </c>
      <c r="D34" s="5" t="s">
        <v>696</v>
      </c>
      <c r="E34" s="2" t="s">
        <v>651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>
        <v>1</v>
      </c>
      <c r="S34" s="2">
        <v>1</v>
      </c>
      <c r="T34" s="2" t="str">
        <f>IF(ISNA(VLOOKUP(CN34,[8]日程信息!$A$11:$A$298,2,0)),"",1)</f>
        <v/>
      </c>
      <c r="U34" s="2">
        <f>IF(ISNA(VLOOKUP(CN34,[9]视频会议通话详单!$A$7:$A$252,2,0)),"",1)</f>
        <v>1</v>
      </c>
      <c r="V34" s="2">
        <f>IF(ISNA(VLOOKUP(CN34,[11]日程信息!$A$11:$A$35,2,0)),"",1)</f>
        <v>1</v>
      </c>
      <c r="W34" s="2">
        <f>IF(ISNA(VLOOKUP(CN34,[12]创新创业宣讲!$E$17:$E$213,2,0)),"",1)</f>
        <v>1</v>
      </c>
      <c r="X34" s="2" t="str">
        <f>IF(ISNA(VLOOKUP(CN34,[13]日程信息!$A$11:$A$55,2,0)),"",1)</f>
        <v/>
      </c>
      <c r="Y34" s="2" t="str">
        <f>IF(ISNA(VLOOKUP(CN34,[14]日程信息!$A$11:$A$44,2,0)),"",1)</f>
        <v/>
      </c>
      <c r="Z34" s="2" t="str">
        <f>IF(ISNA(VLOOKUP(CN34,[15]日程信息!$A$11:$A$45,2,0)),"",1)</f>
        <v/>
      </c>
      <c r="AA34" s="2" t="str">
        <f>IF(ISNA(VLOOKUP(CN34,[16]日程信息!$A$11:$A$45,2,0)),"",1)</f>
        <v/>
      </c>
      <c r="AB34" s="2" t="str">
        <f>IF(ISNA(VLOOKUP(CN34,[17]日程信息!$A$11:$A$37,2,0)),"",1)</f>
        <v/>
      </c>
      <c r="AC34" s="8"/>
      <c r="AD34" s="2"/>
      <c r="AE34" s="2"/>
      <c r="AF34" s="2"/>
      <c r="AG34" s="2"/>
      <c r="AH34" s="2"/>
      <c r="AI34" s="2">
        <v>1</v>
      </c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>
        <v>1</v>
      </c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>
        <v>1</v>
      </c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>
        <v>1</v>
      </c>
      <c r="BW34" s="2">
        <v>1</v>
      </c>
      <c r="BX34" s="2"/>
      <c r="BY34" s="2"/>
      <c r="BZ34" s="2"/>
      <c r="CA34" s="2"/>
      <c r="CB34" s="2">
        <v>1</v>
      </c>
      <c r="CC34" s="2"/>
      <c r="CD34" s="2">
        <v>1</v>
      </c>
      <c r="CE34" s="2"/>
      <c r="CF34" s="2"/>
      <c r="CG34" s="2"/>
      <c r="CH34" s="2"/>
      <c r="CI34" s="2"/>
      <c r="CJ34" s="2"/>
      <c r="CK34" s="2"/>
      <c r="CL34" s="2"/>
      <c r="CM34" s="2">
        <f t="shared" si="0"/>
        <v>12</v>
      </c>
      <c r="CN34" s="5" t="s">
        <v>715</v>
      </c>
    </row>
    <row r="35" spans="1:92">
      <c r="A35" s="2">
        <v>34</v>
      </c>
      <c r="B35" s="5" t="s">
        <v>717</v>
      </c>
      <c r="C35" s="5" t="s">
        <v>718</v>
      </c>
      <c r="D35" s="5" t="s">
        <v>696</v>
      </c>
      <c r="E35" s="2" t="s">
        <v>651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>
        <v>1</v>
      </c>
      <c r="R35" s="2">
        <v>1</v>
      </c>
      <c r="S35" s="2">
        <v>0</v>
      </c>
      <c r="T35" s="2" t="str">
        <f>IF(ISNA(VLOOKUP(CN35,[8]日程信息!$A$11:$A$298,2,0)),"",1)</f>
        <v/>
      </c>
      <c r="U35" s="2">
        <f>IF(ISNA(VLOOKUP(CN35,[9]视频会议通话详单!$A$7:$A$252,2,0)),"",1)</f>
        <v>1</v>
      </c>
      <c r="V35" s="2">
        <f>IF(ISNA(VLOOKUP(CN35,[11]日程信息!$A$11:$A$35,2,0)),"",1)</f>
        <v>1</v>
      </c>
      <c r="W35" s="2">
        <f>IF(ISNA(VLOOKUP(CN35,[12]创新创业宣讲!$E$17:$E$213,2,0)),"",1)</f>
        <v>1</v>
      </c>
      <c r="X35" s="2" t="str">
        <f>IF(ISNA(VLOOKUP(CN35,[13]日程信息!$A$11:$A$55,2,0)),"",1)</f>
        <v/>
      </c>
      <c r="Y35" s="2" t="str">
        <f>IF(ISNA(VLOOKUP(CN35,[14]日程信息!$A$11:$A$44,2,0)),"",1)</f>
        <v/>
      </c>
      <c r="Z35" s="2" t="str">
        <f>IF(ISNA(VLOOKUP(CN35,[15]日程信息!$A$11:$A$45,2,0)),"",1)</f>
        <v/>
      </c>
      <c r="AA35" s="2" t="str">
        <f>IF(ISNA(VLOOKUP(CN35,[16]日程信息!$A$11:$A$45,2,0)),"",1)</f>
        <v/>
      </c>
      <c r="AB35" s="2" t="str">
        <f>IF(ISNA(VLOOKUP(CN35,[17]日程信息!$A$11:$A$37,2,0)),"",1)</f>
        <v/>
      </c>
      <c r="AC35" s="8"/>
      <c r="AD35" s="2"/>
      <c r="AE35" s="2"/>
      <c r="AF35" s="2"/>
      <c r="AG35" s="2"/>
      <c r="AH35" s="2">
        <v>1</v>
      </c>
      <c r="AI35" s="2">
        <v>1</v>
      </c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>
        <v>1</v>
      </c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>
        <v>1</v>
      </c>
      <c r="BM35" s="2"/>
      <c r="BN35" s="2"/>
      <c r="BO35" s="2"/>
      <c r="BP35" s="2"/>
      <c r="BQ35" s="2"/>
      <c r="BR35" s="2"/>
      <c r="BS35" s="2"/>
      <c r="BT35" s="2"/>
      <c r="BU35" s="2"/>
      <c r="BV35" s="2">
        <v>1</v>
      </c>
      <c r="BW35" s="2">
        <v>1</v>
      </c>
      <c r="BX35" s="2"/>
      <c r="BY35" s="2"/>
      <c r="BZ35" s="2"/>
      <c r="CA35" s="2">
        <v>1</v>
      </c>
      <c r="CB35" s="2">
        <v>1</v>
      </c>
      <c r="CC35" s="2"/>
      <c r="CD35" s="2">
        <v>1</v>
      </c>
      <c r="CE35" s="2"/>
      <c r="CF35" s="2"/>
      <c r="CG35" s="2"/>
      <c r="CH35" s="2"/>
      <c r="CI35" s="2"/>
      <c r="CJ35" s="2"/>
      <c r="CK35" s="2"/>
      <c r="CL35" s="2"/>
      <c r="CM35" s="2">
        <f t="shared" ref="CM35:CM66" si="1">SUM(F35:CL35)</f>
        <v>14</v>
      </c>
      <c r="CN35" s="5" t="s">
        <v>717</v>
      </c>
    </row>
    <row r="36" spans="1:92">
      <c r="A36" s="2">
        <v>35</v>
      </c>
      <c r="B36" s="5" t="s">
        <v>719</v>
      </c>
      <c r="C36" s="5" t="s">
        <v>720</v>
      </c>
      <c r="D36" s="5" t="s">
        <v>696</v>
      </c>
      <c r="E36" s="2" t="s">
        <v>651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>
        <v>1</v>
      </c>
      <c r="T36" s="2" t="str">
        <f>IF(ISNA(VLOOKUP(CN36,[8]日程信息!$A$11:$A$298,2,0)),"",1)</f>
        <v/>
      </c>
      <c r="U36" s="2">
        <f>IF(ISNA(VLOOKUP(CN36,[9]视频会议通话详单!$A$7:$A$252,2,0)),"",1)</f>
        <v>1</v>
      </c>
      <c r="V36" s="2" t="str">
        <f>IF(ISNA(VLOOKUP(CN36,[11]日程信息!$A$11:$A$35,2,0)),"",1)</f>
        <v/>
      </c>
      <c r="W36" s="2" t="str">
        <f>IF(ISNA(VLOOKUP(CN36,[12]创新创业宣讲!$E$17:$E$213,2,0)),"",1)</f>
        <v/>
      </c>
      <c r="X36" s="2" t="str">
        <f>IF(ISNA(VLOOKUP(CN36,[13]日程信息!$A$11:$A$55,2,0)),"",1)</f>
        <v/>
      </c>
      <c r="Y36" s="2" t="str">
        <f>IF(ISNA(VLOOKUP(CN36,[14]日程信息!$A$11:$A$44,2,0)),"",1)</f>
        <v/>
      </c>
      <c r="Z36" s="2" t="str">
        <f>IF(ISNA(VLOOKUP(CN36,[15]日程信息!$A$11:$A$45,2,0)),"",1)</f>
        <v/>
      </c>
      <c r="AA36" s="2" t="str">
        <f>IF(ISNA(VLOOKUP(CN36,[16]日程信息!$A$11:$A$45,2,0)),"",1)</f>
        <v/>
      </c>
      <c r="AB36" s="2" t="str">
        <f>IF(ISNA(VLOOKUP(CN36,[17]日程信息!$A$11:$A$37,2,0)),"",1)</f>
        <v/>
      </c>
      <c r="AC36" s="8"/>
      <c r="AD36" s="2"/>
      <c r="AE36" s="2"/>
      <c r="AF36" s="2"/>
      <c r="AG36" s="2"/>
      <c r="AH36" s="2"/>
      <c r="AI36" s="2">
        <v>1</v>
      </c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>
        <v>1</v>
      </c>
      <c r="CB36" s="2">
        <v>1</v>
      </c>
      <c r="CC36" s="2"/>
      <c r="CD36" s="2">
        <v>1</v>
      </c>
      <c r="CE36" s="2"/>
      <c r="CF36" s="2"/>
      <c r="CG36" s="2"/>
      <c r="CH36" s="2"/>
      <c r="CI36" s="2"/>
      <c r="CJ36" s="2"/>
      <c r="CK36" s="2"/>
      <c r="CL36" s="2"/>
      <c r="CM36" s="2">
        <f t="shared" si="1"/>
        <v>6</v>
      </c>
      <c r="CN36" s="5" t="s">
        <v>719</v>
      </c>
    </row>
    <row r="37" spans="1:92">
      <c r="A37" s="2">
        <v>36</v>
      </c>
      <c r="B37" s="5" t="s">
        <v>721</v>
      </c>
      <c r="C37" s="5" t="s">
        <v>722</v>
      </c>
      <c r="D37" s="5" t="s">
        <v>696</v>
      </c>
      <c r="E37" s="2" t="s">
        <v>651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>
        <v>1</v>
      </c>
      <c r="T37" s="2" t="str">
        <f>IF(ISNA(VLOOKUP(CN37,[8]日程信息!$A$11:$A$298,2,0)),"",1)</f>
        <v/>
      </c>
      <c r="U37" s="2" t="str">
        <f>IF(ISNA(VLOOKUP(CN37,[9]视频会议通话详单!$A$7:$A$252,2,0)),"",1)</f>
        <v/>
      </c>
      <c r="V37" s="2" t="str">
        <f>IF(ISNA(VLOOKUP(CN37,[11]日程信息!$A$11:$A$35,2,0)),"",1)</f>
        <v/>
      </c>
      <c r="W37" s="2">
        <f>IF(ISNA(VLOOKUP(CN37,[12]创新创业宣讲!$E$17:$E$213,2,0)),"",1)</f>
        <v>1</v>
      </c>
      <c r="X37" s="2" t="str">
        <f>IF(ISNA(VLOOKUP(CN37,[13]日程信息!$A$11:$A$55,2,0)),"",1)</f>
        <v/>
      </c>
      <c r="Y37" s="2" t="str">
        <f>IF(ISNA(VLOOKUP(CN37,[14]日程信息!$A$11:$A$44,2,0)),"",1)</f>
        <v/>
      </c>
      <c r="Z37" s="2" t="str">
        <f>IF(ISNA(VLOOKUP(CN37,[15]日程信息!$A$11:$A$45,2,0)),"",1)</f>
        <v/>
      </c>
      <c r="AA37" s="2" t="str">
        <f>IF(ISNA(VLOOKUP(CN37,[16]日程信息!$A$11:$A$45,2,0)),"",1)</f>
        <v/>
      </c>
      <c r="AB37" s="2" t="str">
        <f>IF(ISNA(VLOOKUP(CN37,[17]日程信息!$A$11:$A$37,2,0)),"",1)</f>
        <v/>
      </c>
      <c r="AC37" s="8"/>
      <c r="AD37" s="2"/>
      <c r="AE37" s="2"/>
      <c r="AF37" s="2"/>
      <c r="AG37" s="2"/>
      <c r="AH37" s="2"/>
      <c r="AI37" s="2">
        <v>1</v>
      </c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>
        <v>1</v>
      </c>
      <c r="BM37" s="2"/>
      <c r="BN37" s="2"/>
      <c r="BO37" s="2"/>
      <c r="BP37" s="2"/>
      <c r="BQ37" s="2"/>
      <c r="BR37" s="2"/>
      <c r="BS37" s="2"/>
      <c r="BT37" s="2"/>
      <c r="BU37" s="2"/>
      <c r="BV37" s="2">
        <v>1</v>
      </c>
      <c r="BW37" s="2">
        <v>1</v>
      </c>
      <c r="BX37" s="2"/>
      <c r="BY37" s="2"/>
      <c r="BZ37" s="2"/>
      <c r="CA37" s="2">
        <v>1</v>
      </c>
      <c r="CB37" s="2">
        <v>1</v>
      </c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>
        <f t="shared" si="1"/>
        <v>8</v>
      </c>
      <c r="CN37" s="5" t="s">
        <v>721</v>
      </c>
    </row>
    <row r="38" spans="1:92">
      <c r="A38" s="2">
        <v>37</v>
      </c>
      <c r="B38" s="5" t="s">
        <v>723</v>
      </c>
      <c r="C38" s="5" t="s">
        <v>724</v>
      </c>
      <c r="D38" s="5" t="s">
        <v>696</v>
      </c>
      <c r="E38" s="2" t="s">
        <v>651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>
        <v>0</v>
      </c>
      <c r="T38" s="2" t="str">
        <f>IF(ISNA(VLOOKUP(CN38,[8]日程信息!$A$11:$A$298,2,0)),"",1)</f>
        <v/>
      </c>
      <c r="U38" s="2">
        <f>IF(ISNA(VLOOKUP(CN38,[9]视频会议通话详单!$A$7:$A$252,2,0)),"",1)</f>
        <v>1</v>
      </c>
      <c r="V38" s="2" t="str">
        <f>IF(ISNA(VLOOKUP(CN38,[11]日程信息!$A$11:$A$35,2,0)),"",1)</f>
        <v/>
      </c>
      <c r="W38" s="2" t="str">
        <f>IF(ISNA(VLOOKUP(CN38,[12]创新创业宣讲!$E$17:$E$213,2,0)),"",1)</f>
        <v/>
      </c>
      <c r="X38" s="2" t="str">
        <f>IF(ISNA(VLOOKUP(CN38,[13]日程信息!$A$11:$A$55,2,0)),"",1)</f>
        <v/>
      </c>
      <c r="Y38" s="2" t="str">
        <f>IF(ISNA(VLOOKUP(CN38,[14]日程信息!$A$11:$A$44,2,0)),"",1)</f>
        <v/>
      </c>
      <c r="Z38" s="2" t="str">
        <f>IF(ISNA(VLOOKUP(CN38,[15]日程信息!$A$11:$A$45,2,0)),"",1)</f>
        <v/>
      </c>
      <c r="AA38" s="2" t="str">
        <f>IF(ISNA(VLOOKUP(CN38,[16]日程信息!$A$11:$A$45,2,0)),"",1)</f>
        <v/>
      </c>
      <c r="AB38" s="2" t="str">
        <f>IF(ISNA(VLOOKUP(CN38,[17]日程信息!$A$11:$A$37,2,0)),"",1)</f>
        <v/>
      </c>
      <c r="AC38" s="8"/>
      <c r="AD38" s="2"/>
      <c r="AE38" s="2"/>
      <c r="AF38" s="2"/>
      <c r="AG38" s="2"/>
      <c r="AH38" s="2"/>
      <c r="AI38" s="2">
        <v>1</v>
      </c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>
        <f t="shared" si="1"/>
        <v>2</v>
      </c>
      <c r="CN38" s="5" t="s">
        <v>723</v>
      </c>
    </row>
    <row r="39" spans="1:92">
      <c r="A39" s="2">
        <v>38</v>
      </c>
      <c r="B39" s="5" t="s">
        <v>725</v>
      </c>
      <c r="C39" s="5" t="s">
        <v>726</v>
      </c>
      <c r="D39" s="5" t="s">
        <v>696</v>
      </c>
      <c r="E39" s="2" t="s">
        <v>651</v>
      </c>
      <c r="F39" s="2"/>
      <c r="G39" s="2"/>
      <c r="H39" s="2"/>
      <c r="I39" s="2"/>
      <c r="J39" s="2"/>
      <c r="K39" s="2">
        <v>2</v>
      </c>
      <c r="L39" s="2"/>
      <c r="M39" s="2"/>
      <c r="N39" s="2"/>
      <c r="O39" s="2"/>
      <c r="P39" s="2"/>
      <c r="Q39" s="2">
        <v>1</v>
      </c>
      <c r="R39" s="2">
        <v>1</v>
      </c>
      <c r="S39" s="2">
        <v>1</v>
      </c>
      <c r="T39" s="2">
        <f>IF(ISNA(VLOOKUP(CN39,[8]日程信息!$A$11:$A$298,2,0)),"",1)</f>
        <v>1</v>
      </c>
      <c r="U39" s="2" t="str">
        <f>IF(ISNA(VLOOKUP(CN39,[9]视频会议通话详单!$A$7:$A$252,2,0)),"",1)</f>
        <v/>
      </c>
      <c r="V39" s="2" t="str">
        <f>IF(ISNA(VLOOKUP(CN39,[11]日程信息!$A$11:$A$35,2,0)),"",1)</f>
        <v/>
      </c>
      <c r="W39" s="2" t="str">
        <f>IF(ISNA(VLOOKUP(CN39,[12]创新创业宣讲!$E$17:$E$213,2,0)),"",1)</f>
        <v/>
      </c>
      <c r="X39" s="2" t="str">
        <f>IF(ISNA(VLOOKUP(CN39,[13]日程信息!$A$11:$A$55,2,0)),"",1)</f>
        <v/>
      </c>
      <c r="Y39" s="2" t="str">
        <f>IF(ISNA(VLOOKUP(CN39,[14]日程信息!$A$11:$A$44,2,0)),"",1)</f>
        <v/>
      </c>
      <c r="Z39" s="2" t="str">
        <f>IF(ISNA(VLOOKUP(CN39,[15]日程信息!$A$11:$A$45,2,0)),"",1)</f>
        <v/>
      </c>
      <c r="AA39" s="2" t="str">
        <f>IF(ISNA(VLOOKUP(CN39,[16]日程信息!$A$11:$A$45,2,0)),"",1)</f>
        <v/>
      </c>
      <c r="AB39" s="2" t="str">
        <f>IF(ISNA(VLOOKUP(CN39,[17]日程信息!$A$11:$A$37,2,0)),"",1)</f>
        <v/>
      </c>
      <c r="AC39" s="8"/>
      <c r="AD39" s="2"/>
      <c r="AE39" s="2"/>
      <c r="AF39" s="2"/>
      <c r="AG39" s="2"/>
      <c r="AH39" s="2">
        <v>1</v>
      </c>
      <c r="AI39" s="2">
        <v>1</v>
      </c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>
        <v>1</v>
      </c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>
        <v>1</v>
      </c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>
        <v>1</v>
      </c>
      <c r="CE39" s="2"/>
      <c r="CF39" s="2"/>
      <c r="CG39" s="2"/>
      <c r="CH39" s="2"/>
      <c r="CI39" s="2"/>
      <c r="CJ39" s="2"/>
      <c r="CK39" s="2">
        <v>4</v>
      </c>
      <c r="CL39" s="2"/>
      <c r="CM39" s="2">
        <f t="shared" si="1"/>
        <v>15</v>
      </c>
      <c r="CN39" s="5" t="s">
        <v>725</v>
      </c>
    </row>
    <row r="40" spans="1:92">
      <c r="A40" s="2">
        <v>39</v>
      </c>
      <c r="B40" s="5" t="s">
        <v>727</v>
      </c>
      <c r="C40" s="5" t="s">
        <v>728</v>
      </c>
      <c r="D40" s="5" t="s">
        <v>696</v>
      </c>
      <c r="E40" s="2" t="s">
        <v>651</v>
      </c>
      <c r="F40" s="2"/>
      <c r="G40" s="2"/>
      <c r="H40" s="2"/>
      <c r="I40" s="2"/>
      <c r="J40" s="2"/>
      <c r="K40" s="2"/>
      <c r="L40" s="2"/>
      <c r="M40" s="2">
        <v>1</v>
      </c>
      <c r="N40" s="2"/>
      <c r="O40" s="2"/>
      <c r="P40" s="2"/>
      <c r="Q40" s="2"/>
      <c r="R40" s="2"/>
      <c r="S40" s="2">
        <v>0</v>
      </c>
      <c r="T40" s="2" t="str">
        <f>IF(ISNA(VLOOKUP(CN40,[8]日程信息!$A$11:$A$298,2,0)),"",1)</f>
        <v/>
      </c>
      <c r="U40" s="2">
        <f>IF(ISNA(VLOOKUP(CN40,[9]视频会议通话详单!$A$7:$A$252,2,0)),"",1)</f>
        <v>1</v>
      </c>
      <c r="V40" s="2" t="str">
        <f>IF(ISNA(VLOOKUP(CN40,[11]日程信息!$A$11:$A$35,2,0)),"",1)</f>
        <v/>
      </c>
      <c r="W40" s="2">
        <f>IF(ISNA(VLOOKUP(CN40,[12]创新创业宣讲!$E$17:$E$213,2,0)),"",1)</f>
        <v>1</v>
      </c>
      <c r="X40" s="2" t="str">
        <f>IF(ISNA(VLOOKUP(CN40,[13]日程信息!$A$11:$A$55,2,0)),"",1)</f>
        <v/>
      </c>
      <c r="Y40" s="2" t="str">
        <f>IF(ISNA(VLOOKUP(CN40,[14]日程信息!$A$11:$A$44,2,0)),"",1)</f>
        <v/>
      </c>
      <c r="Z40" s="2" t="str">
        <f>IF(ISNA(VLOOKUP(CN40,[15]日程信息!$A$11:$A$45,2,0)),"",1)</f>
        <v/>
      </c>
      <c r="AA40" s="2" t="str">
        <f>IF(ISNA(VLOOKUP(CN40,[16]日程信息!$A$11:$A$45,2,0)),"",1)</f>
        <v/>
      </c>
      <c r="AB40" s="2" t="str">
        <f>IF(ISNA(VLOOKUP(CN40,[17]日程信息!$A$11:$A$37,2,0)),"",1)</f>
        <v/>
      </c>
      <c r="AC40" s="8"/>
      <c r="AD40" s="2"/>
      <c r="AE40" s="2"/>
      <c r="AF40" s="2"/>
      <c r="AG40" s="2"/>
      <c r="AH40" s="2"/>
      <c r="AI40" s="2">
        <v>1</v>
      </c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>
        <v>1</v>
      </c>
      <c r="BW40" s="2">
        <v>1</v>
      </c>
      <c r="BX40" s="2"/>
      <c r="BY40" s="2">
        <v>1</v>
      </c>
      <c r="BZ40" s="2"/>
      <c r="CA40" s="2">
        <v>1</v>
      </c>
      <c r="CB40" s="2">
        <v>1</v>
      </c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>
        <f t="shared" si="1"/>
        <v>9</v>
      </c>
      <c r="CN40" s="5" t="s">
        <v>727</v>
      </c>
    </row>
    <row r="41" spans="1:92">
      <c r="A41" s="2">
        <v>40</v>
      </c>
      <c r="B41" s="5" t="s">
        <v>729</v>
      </c>
      <c r="C41" s="5" t="s">
        <v>730</v>
      </c>
      <c r="D41" s="5" t="s">
        <v>696</v>
      </c>
      <c r="E41" s="2" t="s">
        <v>651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>
        <v>0</v>
      </c>
      <c r="T41" s="2" t="str">
        <f>IF(ISNA(VLOOKUP(CN41,[8]日程信息!$A$11:$A$298,2,0)),"",1)</f>
        <v/>
      </c>
      <c r="U41" s="2" t="str">
        <f>IF(ISNA(VLOOKUP(CN41,[9]视频会议通话详单!$A$7:$A$252,2,0)),"",1)</f>
        <v/>
      </c>
      <c r="V41" s="2" t="str">
        <f>IF(ISNA(VLOOKUP(CN41,[11]日程信息!$A$11:$A$35,2,0)),"",1)</f>
        <v/>
      </c>
      <c r="W41" s="2" t="str">
        <f>IF(ISNA(VLOOKUP(CN41,[12]创新创业宣讲!$E$17:$E$213,2,0)),"",1)</f>
        <v/>
      </c>
      <c r="X41" s="2" t="str">
        <f>IF(ISNA(VLOOKUP(CN41,[13]日程信息!$A$11:$A$55,2,0)),"",1)</f>
        <v/>
      </c>
      <c r="Y41" s="2" t="str">
        <f>IF(ISNA(VLOOKUP(CN41,[14]日程信息!$A$11:$A$44,2,0)),"",1)</f>
        <v/>
      </c>
      <c r="Z41" s="2" t="str">
        <f>IF(ISNA(VLOOKUP(CN41,[15]日程信息!$A$11:$A$45,2,0)),"",1)</f>
        <v/>
      </c>
      <c r="AA41" s="2" t="str">
        <f>IF(ISNA(VLOOKUP(CN41,[16]日程信息!$A$11:$A$45,2,0)),"",1)</f>
        <v/>
      </c>
      <c r="AB41" s="2" t="str">
        <f>IF(ISNA(VLOOKUP(CN41,[17]日程信息!$A$11:$A$37,2,0)),"",1)</f>
        <v/>
      </c>
      <c r="AC41" s="8"/>
      <c r="AD41" s="2"/>
      <c r="AE41" s="2"/>
      <c r="AF41" s="2"/>
      <c r="AG41" s="2"/>
      <c r="AH41" s="2"/>
      <c r="AI41" s="2">
        <v>1</v>
      </c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>
        <v>1</v>
      </c>
      <c r="CB41" s="2">
        <v>1</v>
      </c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>
        <f t="shared" si="1"/>
        <v>3</v>
      </c>
      <c r="CN41" s="5" t="s">
        <v>729</v>
      </c>
    </row>
    <row r="42" spans="1:92">
      <c r="A42" s="2">
        <v>41</v>
      </c>
      <c r="B42" s="5" t="s">
        <v>731</v>
      </c>
      <c r="C42" s="5" t="s">
        <v>732</v>
      </c>
      <c r="D42" s="5" t="s">
        <v>696</v>
      </c>
      <c r="E42" s="2" t="s">
        <v>651</v>
      </c>
      <c r="F42" s="2"/>
      <c r="G42" s="2"/>
      <c r="H42" s="2"/>
      <c r="I42" s="2"/>
      <c r="J42" s="2">
        <v>1</v>
      </c>
      <c r="K42" s="2"/>
      <c r="L42" s="2"/>
      <c r="M42" s="2"/>
      <c r="N42" s="2"/>
      <c r="O42" s="2"/>
      <c r="P42" s="2"/>
      <c r="Q42" s="2">
        <v>1</v>
      </c>
      <c r="R42" s="2">
        <v>1</v>
      </c>
      <c r="S42" s="2">
        <v>1</v>
      </c>
      <c r="T42" s="2" t="str">
        <f>IF(ISNA(VLOOKUP(CN42,[8]日程信息!$A$11:$A$298,2,0)),"",1)</f>
        <v/>
      </c>
      <c r="U42" s="2">
        <f>IF(ISNA(VLOOKUP(CN42,[9]视频会议通话详单!$A$7:$A$252,2,0)),"",1)</f>
        <v>1</v>
      </c>
      <c r="V42" s="2" t="str">
        <f>IF(ISNA(VLOOKUP(CN42,[11]日程信息!$A$11:$A$35,2,0)),"",1)</f>
        <v/>
      </c>
      <c r="W42" s="2">
        <f>IF(ISNA(VLOOKUP(CN42,[12]创新创业宣讲!$E$17:$E$213,2,0)),"",1)</f>
        <v>1</v>
      </c>
      <c r="X42" s="2" t="str">
        <f>IF(ISNA(VLOOKUP(CN42,[13]日程信息!$A$11:$A$55,2,0)),"",1)</f>
        <v/>
      </c>
      <c r="Y42" s="2" t="str">
        <f>IF(ISNA(VLOOKUP(CN42,[14]日程信息!$A$11:$A$44,2,0)),"",1)</f>
        <v/>
      </c>
      <c r="Z42" s="2" t="str">
        <f>IF(ISNA(VLOOKUP(CN42,[15]日程信息!$A$11:$A$45,2,0)),"",1)</f>
        <v/>
      </c>
      <c r="AA42" s="2" t="str">
        <f>IF(ISNA(VLOOKUP(CN42,[16]日程信息!$A$11:$A$45,2,0)),"",1)</f>
        <v/>
      </c>
      <c r="AB42" s="2" t="str">
        <f>IF(ISNA(VLOOKUP(CN42,[17]日程信息!$A$11:$A$37,2,0)),"",1)</f>
        <v/>
      </c>
      <c r="AC42" s="8"/>
      <c r="AD42" s="2"/>
      <c r="AE42" s="2"/>
      <c r="AF42" s="2"/>
      <c r="AG42" s="2"/>
      <c r="AH42" s="2"/>
      <c r="AI42" s="2">
        <v>1</v>
      </c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>
        <v>2</v>
      </c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>
        <v>1</v>
      </c>
      <c r="BM42" s="2"/>
      <c r="BN42" s="2"/>
      <c r="BO42" s="2"/>
      <c r="BP42" s="2"/>
      <c r="BQ42" s="2"/>
      <c r="BR42" s="2">
        <v>1</v>
      </c>
      <c r="BS42" s="2"/>
      <c r="BT42" s="2"/>
      <c r="BU42" s="2"/>
      <c r="BV42" s="2">
        <v>1</v>
      </c>
      <c r="BW42" s="2">
        <v>1</v>
      </c>
      <c r="BX42" s="2"/>
      <c r="BY42" s="2">
        <v>1</v>
      </c>
      <c r="BZ42" s="2"/>
      <c r="CA42" s="2">
        <v>1</v>
      </c>
      <c r="CB42" s="2">
        <v>1</v>
      </c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>
        <f t="shared" si="1"/>
        <v>16</v>
      </c>
      <c r="CN42" s="5" t="s">
        <v>731</v>
      </c>
    </row>
    <row r="43" spans="1:92">
      <c r="A43" s="2">
        <v>42</v>
      </c>
      <c r="B43" s="5" t="s">
        <v>733</v>
      </c>
      <c r="C43" s="5" t="s">
        <v>734</v>
      </c>
      <c r="D43" s="5" t="s">
        <v>696</v>
      </c>
      <c r="E43" s="2" t="s">
        <v>651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>
        <v>1</v>
      </c>
      <c r="S43" s="2">
        <v>0</v>
      </c>
      <c r="T43" s="2" t="str">
        <f>IF(ISNA(VLOOKUP(CN43,[8]日程信息!$A$11:$A$298,2,0)),"",1)</f>
        <v/>
      </c>
      <c r="U43" s="2">
        <f>IF(ISNA(VLOOKUP(CN43,[9]视频会议通话详单!$A$7:$A$252,2,0)),"",1)</f>
        <v>1</v>
      </c>
      <c r="V43" s="2" t="str">
        <f>IF(ISNA(VLOOKUP(CN43,[11]日程信息!$A$11:$A$35,2,0)),"",1)</f>
        <v/>
      </c>
      <c r="W43" s="2">
        <f>IF(ISNA(VLOOKUP(CN43,[12]创新创业宣讲!$E$17:$E$213,2,0)),"",1)</f>
        <v>1</v>
      </c>
      <c r="X43" s="2" t="str">
        <f>IF(ISNA(VLOOKUP(CN43,[13]日程信息!$A$11:$A$55,2,0)),"",1)</f>
        <v/>
      </c>
      <c r="Y43" s="2" t="str">
        <f>IF(ISNA(VLOOKUP(CN43,[14]日程信息!$A$11:$A$44,2,0)),"",1)</f>
        <v/>
      </c>
      <c r="Z43" s="2" t="str">
        <f>IF(ISNA(VLOOKUP(CN43,[15]日程信息!$A$11:$A$45,2,0)),"",1)</f>
        <v/>
      </c>
      <c r="AA43" s="2" t="str">
        <f>IF(ISNA(VLOOKUP(CN43,[16]日程信息!$A$11:$A$45,2,0)),"",1)</f>
        <v/>
      </c>
      <c r="AB43" s="2" t="str">
        <f>IF(ISNA(VLOOKUP(CN43,[17]日程信息!$A$11:$A$37,2,0)),"",1)</f>
        <v/>
      </c>
      <c r="AC43" s="8"/>
      <c r="AD43" s="2"/>
      <c r="AE43" s="2"/>
      <c r="AF43" s="2"/>
      <c r="AG43" s="2"/>
      <c r="AH43" s="2"/>
      <c r="AI43" s="2">
        <v>1</v>
      </c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>
        <v>1</v>
      </c>
      <c r="BM43" s="2"/>
      <c r="BN43" s="2"/>
      <c r="BO43" s="2"/>
      <c r="BP43" s="2"/>
      <c r="BQ43" s="2"/>
      <c r="BR43" s="2"/>
      <c r="BS43" s="2"/>
      <c r="BT43" s="2"/>
      <c r="BU43" s="2"/>
      <c r="BV43" s="2">
        <v>1</v>
      </c>
      <c r="BW43" s="2">
        <v>1</v>
      </c>
      <c r="BX43" s="2"/>
      <c r="BY43" s="2"/>
      <c r="BZ43" s="2"/>
      <c r="CA43" s="2">
        <v>1</v>
      </c>
      <c r="CB43" s="2">
        <v>1</v>
      </c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>
        <f t="shared" si="1"/>
        <v>9</v>
      </c>
      <c r="CN43" s="5" t="s">
        <v>733</v>
      </c>
    </row>
    <row r="44" spans="1:92">
      <c r="A44" s="2">
        <v>43</v>
      </c>
      <c r="B44" s="5" t="s">
        <v>735</v>
      </c>
      <c r="C44" s="5" t="s">
        <v>736</v>
      </c>
      <c r="D44" s="5" t="s">
        <v>696</v>
      </c>
      <c r="E44" s="2" t="s">
        <v>651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>
        <v>0</v>
      </c>
      <c r="T44" s="2" t="str">
        <f>IF(ISNA(VLOOKUP(CN44,[8]日程信息!$A$11:$A$298,2,0)),"",1)</f>
        <v/>
      </c>
      <c r="U44" s="2" t="str">
        <f>IF(ISNA(VLOOKUP(CN44,[9]视频会议通话详单!$A$7:$A$252,2,0)),"",1)</f>
        <v/>
      </c>
      <c r="V44" s="2" t="str">
        <f>IF(ISNA(VLOOKUP(CN44,[11]日程信息!$A$11:$A$35,2,0)),"",1)</f>
        <v/>
      </c>
      <c r="W44" s="2" t="str">
        <f>IF(ISNA(VLOOKUP(CN44,[12]创新创业宣讲!$E$17:$E$213,2,0)),"",1)</f>
        <v/>
      </c>
      <c r="X44" s="2" t="str">
        <f>IF(ISNA(VLOOKUP(CN44,[13]日程信息!$A$11:$A$55,2,0)),"",1)</f>
        <v/>
      </c>
      <c r="Y44" s="2" t="str">
        <f>IF(ISNA(VLOOKUP(CN44,[14]日程信息!$A$11:$A$44,2,0)),"",1)</f>
        <v/>
      </c>
      <c r="Z44" s="2" t="str">
        <f>IF(ISNA(VLOOKUP(CN44,[15]日程信息!$A$11:$A$45,2,0)),"",1)</f>
        <v/>
      </c>
      <c r="AA44" s="2" t="str">
        <f>IF(ISNA(VLOOKUP(CN44,[16]日程信息!$A$11:$A$45,2,0)),"",1)</f>
        <v/>
      </c>
      <c r="AB44" s="2" t="str">
        <f>IF(ISNA(VLOOKUP(CN44,[17]日程信息!$A$11:$A$37,2,0)),"",1)</f>
        <v/>
      </c>
      <c r="AC44" s="8"/>
      <c r="AD44" s="2"/>
      <c r="AE44" s="2"/>
      <c r="AF44" s="2"/>
      <c r="AG44" s="2"/>
      <c r="AH44" s="2"/>
      <c r="AI44" s="2">
        <v>1</v>
      </c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>
        <v>1</v>
      </c>
      <c r="CE44" s="2"/>
      <c r="CF44" s="2"/>
      <c r="CG44" s="2"/>
      <c r="CH44" s="2"/>
      <c r="CI44" s="2"/>
      <c r="CJ44" s="2"/>
      <c r="CK44" s="2"/>
      <c r="CL44" s="2"/>
      <c r="CM44" s="2">
        <f t="shared" si="1"/>
        <v>2</v>
      </c>
      <c r="CN44" s="5" t="s">
        <v>735</v>
      </c>
    </row>
    <row r="45" spans="1:92">
      <c r="A45" s="2">
        <v>44</v>
      </c>
      <c r="B45" s="5" t="s">
        <v>737</v>
      </c>
      <c r="C45" s="5" t="s">
        <v>738</v>
      </c>
      <c r="D45" s="5" t="s">
        <v>696</v>
      </c>
      <c r="E45" s="2" t="s">
        <v>651</v>
      </c>
      <c r="F45" s="2"/>
      <c r="G45" s="2"/>
      <c r="H45" s="2"/>
      <c r="I45" s="2"/>
      <c r="J45" s="2">
        <v>1</v>
      </c>
      <c r="K45" s="2"/>
      <c r="L45" s="2"/>
      <c r="M45" s="2"/>
      <c r="N45" s="2"/>
      <c r="O45" s="2"/>
      <c r="P45" s="2"/>
      <c r="Q45" s="2"/>
      <c r="R45" s="2">
        <v>1</v>
      </c>
      <c r="S45" s="2">
        <v>0</v>
      </c>
      <c r="T45" s="2" t="str">
        <f>IF(ISNA(VLOOKUP(CN45,[8]日程信息!$A$11:$A$298,2,0)),"",1)</f>
        <v/>
      </c>
      <c r="U45" s="2">
        <f>IF(ISNA(VLOOKUP(CN45,[9]视频会议通话详单!$A$7:$A$252,2,0)),"",1)</f>
        <v>1</v>
      </c>
      <c r="V45" s="2" t="str">
        <f>IF(ISNA(VLOOKUP(CN45,[11]日程信息!$A$11:$A$35,2,0)),"",1)</f>
        <v/>
      </c>
      <c r="W45" s="2" t="str">
        <f>IF(ISNA(VLOOKUP(CN45,[12]创新创业宣讲!$E$17:$E$213,2,0)),"",1)</f>
        <v/>
      </c>
      <c r="X45" s="2" t="str">
        <f>IF(ISNA(VLOOKUP(CN45,[13]日程信息!$A$11:$A$55,2,0)),"",1)</f>
        <v/>
      </c>
      <c r="Y45" s="2" t="str">
        <f>IF(ISNA(VLOOKUP(CN45,[14]日程信息!$A$11:$A$44,2,0)),"",1)</f>
        <v/>
      </c>
      <c r="Z45" s="2" t="str">
        <f>IF(ISNA(VLOOKUP(CN45,[15]日程信息!$A$11:$A$45,2,0)),"",1)</f>
        <v/>
      </c>
      <c r="AA45" s="2" t="str">
        <f>IF(ISNA(VLOOKUP(CN45,[16]日程信息!$A$11:$A$45,2,0)),"",1)</f>
        <v/>
      </c>
      <c r="AB45" s="2" t="str">
        <f>IF(ISNA(VLOOKUP(CN45,[17]日程信息!$A$11:$A$37,2,0)),"",1)</f>
        <v/>
      </c>
      <c r="AC45" s="8"/>
      <c r="AD45" s="2"/>
      <c r="AE45" s="2"/>
      <c r="AF45" s="2"/>
      <c r="AG45" s="2"/>
      <c r="AH45" s="2">
        <v>1</v>
      </c>
      <c r="AI45" s="2">
        <v>1</v>
      </c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>
        <v>1</v>
      </c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>
        <v>1</v>
      </c>
      <c r="CA45" s="2"/>
      <c r="CB45" s="2">
        <v>1</v>
      </c>
      <c r="CC45" s="2"/>
      <c r="CD45" s="2">
        <v>1</v>
      </c>
      <c r="CE45" s="2"/>
      <c r="CF45" s="2"/>
      <c r="CG45" s="2"/>
      <c r="CH45" s="2"/>
      <c r="CI45" s="2"/>
      <c r="CJ45" s="2"/>
      <c r="CK45" s="2"/>
      <c r="CL45" s="2"/>
      <c r="CM45" s="2">
        <f t="shared" si="1"/>
        <v>9</v>
      </c>
      <c r="CN45" s="5" t="s">
        <v>737</v>
      </c>
    </row>
    <row r="46" spans="1:92">
      <c r="A46" s="2">
        <v>45</v>
      </c>
      <c r="B46" s="5" t="s">
        <v>739</v>
      </c>
      <c r="C46" s="5" t="s">
        <v>740</v>
      </c>
      <c r="D46" s="5" t="s">
        <v>696</v>
      </c>
      <c r="E46" s="2" t="s">
        <v>651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>
        <v>1</v>
      </c>
      <c r="R46" s="2"/>
      <c r="S46" s="2">
        <v>1</v>
      </c>
      <c r="T46" s="2" t="str">
        <f>IF(ISNA(VLOOKUP(CN46,[8]日程信息!$A$11:$A$298,2,0)),"",1)</f>
        <v/>
      </c>
      <c r="U46" s="2" t="str">
        <f>IF(ISNA(VLOOKUP(CN46,[9]视频会议通话详单!$A$7:$A$252,2,0)),"",1)</f>
        <v/>
      </c>
      <c r="V46" s="2" t="str">
        <f>IF(ISNA(VLOOKUP(CN46,[11]日程信息!$A$11:$A$35,2,0)),"",1)</f>
        <v/>
      </c>
      <c r="W46" s="2">
        <f>IF(ISNA(VLOOKUP(CN46,[12]创新创业宣讲!$E$17:$E$213,2,0)),"",1)</f>
        <v>1</v>
      </c>
      <c r="X46" s="2" t="str">
        <f>IF(ISNA(VLOOKUP(CN46,[13]日程信息!$A$11:$A$55,2,0)),"",1)</f>
        <v/>
      </c>
      <c r="Y46" s="2" t="str">
        <f>IF(ISNA(VLOOKUP(CN46,[14]日程信息!$A$11:$A$44,2,0)),"",1)</f>
        <v/>
      </c>
      <c r="Z46" s="2" t="str">
        <f>IF(ISNA(VLOOKUP(CN46,[15]日程信息!$A$11:$A$45,2,0)),"",1)</f>
        <v/>
      </c>
      <c r="AA46" s="2" t="str">
        <f>IF(ISNA(VLOOKUP(CN46,[16]日程信息!$A$11:$A$45,2,0)),"",1)</f>
        <v/>
      </c>
      <c r="AB46" s="2" t="str">
        <f>IF(ISNA(VLOOKUP(CN46,[17]日程信息!$A$11:$A$37,2,0)),"",1)</f>
        <v/>
      </c>
      <c r="AC46" s="8"/>
      <c r="AD46" s="2"/>
      <c r="AE46" s="2">
        <f>VLOOKUP(CN46,[30]Sheet1!$A$1:$C$21,3,0)</f>
        <v>1</v>
      </c>
      <c r="AF46" s="2"/>
      <c r="AG46" s="2"/>
      <c r="AH46" s="2"/>
      <c r="AI46" s="2">
        <v>1</v>
      </c>
      <c r="AJ46" s="2"/>
      <c r="AK46" s="2"/>
      <c r="AL46" s="2"/>
      <c r="AM46" s="2">
        <v>1</v>
      </c>
      <c r="AN46" s="2"/>
      <c r="AO46" s="2"/>
      <c r="AP46" s="2"/>
      <c r="AQ46" s="2"/>
      <c r="AR46" s="2"/>
      <c r="AS46" s="2"/>
      <c r="AT46" s="2"/>
      <c r="AU46" s="2"/>
      <c r="AV46" s="2">
        <v>1</v>
      </c>
      <c r="AW46" s="2"/>
      <c r="AX46" s="2">
        <v>1</v>
      </c>
      <c r="AY46" s="2"/>
      <c r="AZ46" s="2"/>
      <c r="BA46" s="2"/>
      <c r="BB46" s="2"/>
      <c r="BC46" s="2"/>
      <c r="BD46" s="2"/>
      <c r="BE46" s="2"/>
      <c r="BF46" s="2"/>
      <c r="BG46" s="2"/>
      <c r="BH46" s="2">
        <v>1</v>
      </c>
      <c r="BI46" s="2">
        <v>1</v>
      </c>
      <c r="BJ46" s="2"/>
      <c r="BK46" s="2">
        <v>1</v>
      </c>
      <c r="BL46" s="2">
        <v>1</v>
      </c>
      <c r="BM46" s="2"/>
      <c r="BN46" s="2">
        <v>1</v>
      </c>
      <c r="BO46" s="2"/>
      <c r="BP46" s="2"/>
      <c r="BQ46" s="2"/>
      <c r="BR46" s="2"/>
      <c r="BS46" s="2"/>
      <c r="BT46" s="2"/>
      <c r="BU46" s="2"/>
      <c r="BV46" s="2">
        <v>1</v>
      </c>
      <c r="BW46" s="2">
        <v>1</v>
      </c>
      <c r="BX46" s="2"/>
      <c r="BY46" s="2"/>
      <c r="BZ46" s="2"/>
      <c r="CA46" s="2">
        <v>1</v>
      </c>
      <c r="CB46" s="2">
        <v>1</v>
      </c>
      <c r="CC46" s="2"/>
      <c r="CD46" s="2">
        <v>1</v>
      </c>
      <c r="CE46" s="2"/>
      <c r="CF46" s="2"/>
      <c r="CG46" s="2"/>
      <c r="CH46" s="2"/>
      <c r="CI46" s="2"/>
      <c r="CJ46" s="2"/>
      <c r="CK46" s="2"/>
      <c r="CL46" s="2"/>
      <c r="CM46" s="2">
        <f t="shared" si="1"/>
        <v>18</v>
      </c>
      <c r="CN46" s="5" t="s">
        <v>739</v>
      </c>
    </row>
    <row r="47" spans="1:92">
      <c r="A47" s="2">
        <v>46</v>
      </c>
      <c r="B47" s="5" t="s">
        <v>741</v>
      </c>
      <c r="C47" s="5" t="s">
        <v>742</v>
      </c>
      <c r="D47" s="5" t="s">
        <v>743</v>
      </c>
      <c r="E47" s="2" t="s">
        <v>651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>
        <v>0</v>
      </c>
      <c r="T47" s="2" t="str">
        <f>IF(ISNA(VLOOKUP(CN47,[8]日程信息!$A$11:$A$298,2,0)),"",1)</f>
        <v/>
      </c>
      <c r="U47" s="2" t="str">
        <f>IF(ISNA(VLOOKUP(CN47,[9]视频会议通话详单!$A$7:$A$252,2,0)),"",1)</f>
        <v/>
      </c>
      <c r="V47" s="2" t="str">
        <f>IF(ISNA(VLOOKUP(CN47,[11]日程信息!$A$11:$A$35,2,0)),"",1)</f>
        <v/>
      </c>
      <c r="W47" s="2" t="str">
        <f>IF(ISNA(VLOOKUP(CN47,[12]创新创业宣讲!$E$17:$E$213,2,0)),"",1)</f>
        <v/>
      </c>
      <c r="X47" s="2" t="str">
        <f>IF(ISNA(VLOOKUP(CN47,[13]日程信息!$A$11:$A$55,2,0)),"",1)</f>
        <v/>
      </c>
      <c r="Y47" s="2" t="str">
        <f>IF(ISNA(VLOOKUP(CN47,[14]日程信息!$A$11:$A$44,2,0)),"",1)</f>
        <v/>
      </c>
      <c r="Z47" s="2" t="str">
        <f>IF(ISNA(VLOOKUP(CN47,[15]日程信息!$A$11:$A$45,2,0)),"",1)</f>
        <v/>
      </c>
      <c r="AA47" s="2" t="str">
        <f>IF(ISNA(VLOOKUP(CN47,[16]日程信息!$A$11:$A$45,2,0)),"",1)</f>
        <v/>
      </c>
      <c r="AB47" s="2" t="str">
        <f>IF(ISNA(VLOOKUP(CN47,[17]日程信息!$A$11:$A$37,2,0)),"",1)</f>
        <v/>
      </c>
      <c r="AC47" s="8"/>
      <c r="AD47" s="2"/>
      <c r="AE47" s="2"/>
      <c r="AF47" s="2"/>
      <c r="AG47" s="2">
        <v>1</v>
      </c>
      <c r="AH47" s="2">
        <v>1</v>
      </c>
      <c r="AI47" s="2">
        <v>1</v>
      </c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>
        <v>1</v>
      </c>
      <c r="BC47" s="2"/>
      <c r="BD47" s="2"/>
      <c r="BE47" s="2"/>
      <c r="BF47" s="2"/>
      <c r="BG47" s="2"/>
      <c r="BH47" s="2">
        <v>1</v>
      </c>
      <c r="BI47" s="2">
        <v>1</v>
      </c>
      <c r="BJ47" s="2"/>
      <c r="BK47" s="2">
        <v>1</v>
      </c>
      <c r="BL47" s="2"/>
      <c r="BM47" s="2"/>
      <c r="BN47" s="2">
        <v>1</v>
      </c>
      <c r="BO47" s="2"/>
      <c r="BP47" s="2"/>
      <c r="BQ47" s="2"/>
      <c r="BR47" s="2"/>
      <c r="BS47" s="2"/>
      <c r="BT47" s="2"/>
      <c r="BU47" s="2"/>
      <c r="BV47" s="2">
        <v>1</v>
      </c>
      <c r="BW47" s="2">
        <v>1</v>
      </c>
      <c r="BX47" s="2"/>
      <c r="BY47" s="2"/>
      <c r="BZ47" s="2">
        <v>1</v>
      </c>
      <c r="CA47" s="2"/>
      <c r="CB47" s="2">
        <v>1</v>
      </c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>
        <f t="shared" si="1"/>
        <v>12</v>
      </c>
      <c r="CN47" s="5" t="s">
        <v>741</v>
      </c>
    </row>
    <row r="48" spans="1:92">
      <c r="A48" s="2">
        <v>47</v>
      </c>
      <c r="B48" s="5" t="s">
        <v>744</v>
      </c>
      <c r="C48" s="5" t="s">
        <v>745</v>
      </c>
      <c r="D48" s="5" t="s">
        <v>743</v>
      </c>
      <c r="E48" s="2" t="s">
        <v>651</v>
      </c>
      <c r="F48" s="2"/>
      <c r="G48" s="2"/>
      <c r="H48" s="2"/>
      <c r="I48" s="2"/>
      <c r="J48" s="2"/>
      <c r="K48" s="2"/>
      <c r="L48" s="2"/>
      <c r="M48" s="2">
        <v>1</v>
      </c>
      <c r="N48" s="2"/>
      <c r="O48" s="2">
        <v>1</v>
      </c>
      <c r="P48" s="2"/>
      <c r="Q48" s="2">
        <v>1</v>
      </c>
      <c r="R48" s="2">
        <v>1</v>
      </c>
      <c r="S48" s="2">
        <v>1</v>
      </c>
      <c r="T48" s="2" t="str">
        <f>IF(ISNA(VLOOKUP(CN48,[8]日程信息!$A$11:$A$298,2,0)),"",1)</f>
        <v/>
      </c>
      <c r="U48" s="2" t="str">
        <f>IF(ISNA(VLOOKUP(CN48,[9]视频会议通话详单!$A$7:$A$252,2,0)),"",1)</f>
        <v/>
      </c>
      <c r="V48" s="2" t="str">
        <f>IF(ISNA(VLOOKUP(CN48,[11]日程信息!$A$11:$A$35,2,0)),"",1)</f>
        <v/>
      </c>
      <c r="W48" s="2" t="str">
        <f>IF(ISNA(VLOOKUP(CN48,[12]创新创业宣讲!$E$17:$E$213,2,0)),"",1)</f>
        <v/>
      </c>
      <c r="X48" s="2" t="str">
        <f>IF(ISNA(VLOOKUP(CN48,[13]日程信息!$A$11:$A$55,2,0)),"",1)</f>
        <v/>
      </c>
      <c r="Y48" s="2" t="str">
        <f>IF(ISNA(VLOOKUP(CN48,[14]日程信息!$A$11:$A$44,2,0)),"",1)</f>
        <v/>
      </c>
      <c r="Z48" s="2" t="str">
        <f>IF(ISNA(VLOOKUP(CN48,[15]日程信息!$A$11:$A$45,2,0)),"",1)</f>
        <v/>
      </c>
      <c r="AA48" s="2" t="str">
        <f>IF(ISNA(VLOOKUP(CN48,[16]日程信息!$A$11:$A$45,2,0)),"",1)</f>
        <v/>
      </c>
      <c r="AB48" s="2" t="str">
        <f>IF(ISNA(VLOOKUP(CN48,[17]日程信息!$A$11:$A$37,2,0)),"",1)</f>
        <v/>
      </c>
      <c r="AC48" s="8"/>
      <c r="AD48" s="2"/>
      <c r="AE48" s="2"/>
      <c r="AF48" s="2"/>
      <c r="AG48" s="2"/>
      <c r="AH48" s="2">
        <v>1</v>
      </c>
      <c r="AI48" s="2">
        <v>1</v>
      </c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>
        <v>1</v>
      </c>
      <c r="AU48" s="2"/>
      <c r="AV48" s="2"/>
      <c r="AW48" s="2"/>
      <c r="AX48" s="2">
        <v>1</v>
      </c>
      <c r="AY48" s="2"/>
      <c r="AZ48" s="2"/>
      <c r="BA48" s="2"/>
      <c r="BB48" s="2"/>
      <c r="BC48" s="2"/>
      <c r="BD48" s="2"/>
      <c r="BE48" s="2"/>
      <c r="BF48" s="2"/>
      <c r="BG48" s="2"/>
      <c r="BH48" s="2">
        <v>1</v>
      </c>
      <c r="BI48" s="2"/>
      <c r="BJ48" s="2"/>
      <c r="BK48" s="2">
        <v>1</v>
      </c>
      <c r="BL48" s="2">
        <v>1</v>
      </c>
      <c r="BM48" s="2"/>
      <c r="BN48" s="2"/>
      <c r="BO48" s="2"/>
      <c r="BP48" s="2"/>
      <c r="BQ48" s="2"/>
      <c r="BR48" s="2">
        <v>1</v>
      </c>
      <c r="BS48" s="2"/>
      <c r="BT48" s="2"/>
      <c r="BU48" s="2"/>
      <c r="BV48" s="2">
        <v>1</v>
      </c>
      <c r="BW48" s="2">
        <v>1</v>
      </c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>
        <f t="shared" si="1"/>
        <v>15</v>
      </c>
      <c r="CN48" s="5" t="s">
        <v>744</v>
      </c>
    </row>
    <row r="49" spans="1:92">
      <c r="A49" s="2">
        <v>48</v>
      </c>
      <c r="B49" s="5" t="s">
        <v>746</v>
      </c>
      <c r="C49" s="5" t="s">
        <v>747</v>
      </c>
      <c r="D49" s="5" t="s">
        <v>743</v>
      </c>
      <c r="E49" s="2" t="s">
        <v>651</v>
      </c>
      <c r="F49" s="2"/>
      <c r="G49" s="2"/>
      <c r="H49" s="2"/>
      <c r="I49" s="2"/>
      <c r="J49" s="2">
        <v>1</v>
      </c>
      <c r="K49" s="2"/>
      <c r="L49" s="2"/>
      <c r="M49" s="2">
        <v>1</v>
      </c>
      <c r="N49" s="2"/>
      <c r="O49" s="2">
        <v>1</v>
      </c>
      <c r="P49" s="2"/>
      <c r="Q49" s="2">
        <v>1</v>
      </c>
      <c r="R49" s="2">
        <v>1</v>
      </c>
      <c r="S49" s="2">
        <v>1</v>
      </c>
      <c r="T49" s="2" t="str">
        <f>IF(ISNA(VLOOKUP(CN49,[8]日程信息!$A$11:$A$298,2,0)),"",1)</f>
        <v/>
      </c>
      <c r="U49" s="2">
        <f>IF(ISNA(VLOOKUP(CN49,[9]视频会议通话详单!$A$7:$A$252,2,0)),"",1)</f>
        <v>1</v>
      </c>
      <c r="V49" s="2" t="str">
        <f>IF(ISNA(VLOOKUP(CN49,[11]日程信息!$A$11:$A$35,2,0)),"",1)</f>
        <v/>
      </c>
      <c r="W49" s="2" t="str">
        <f>IF(ISNA(VLOOKUP(CN49,[12]创新创业宣讲!$E$17:$E$213,2,0)),"",1)</f>
        <v/>
      </c>
      <c r="X49" s="2" t="str">
        <f>IF(ISNA(VLOOKUP(CN49,[13]日程信息!$A$11:$A$55,2,0)),"",1)</f>
        <v/>
      </c>
      <c r="Y49" s="2" t="str">
        <f>IF(ISNA(VLOOKUP(CN49,[14]日程信息!$A$11:$A$44,2,0)),"",1)</f>
        <v/>
      </c>
      <c r="Z49" s="2" t="str">
        <f>IF(ISNA(VLOOKUP(CN49,[15]日程信息!$A$11:$A$45,2,0)),"",1)</f>
        <v/>
      </c>
      <c r="AA49" s="2" t="str">
        <f>IF(ISNA(VLOOKUP(CN49,[16]日程信息!$A$11:$A$45,2,0)),"",1)</f>
        <v/>
      </c>
      <c r="AB49" s="2" t="str">
        <f>IF(ISNA(VLOOKUP(CN49,[17]日程信息!$A$11:$A$37,2,0)),"",1)</f>
        <v/>
      </c>
      <c r="AC49" s="8"/>
      <c r="AD49" s="2"/>
      <c r="AE49" s="2"/>
      <c r="AF49" s="2"/>
      <c r="AG49" s="2"/>
      <c r="AH49" s="2">
        <v>1</v>
      </c>
      <c r="AI49" s="2">
        <v>1</v>
      </c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>
        <v>1</v>
      </c>
      <c r="AY49" s="2"/>
      <c r="AZ49" s="2"/>
      <c r="BA49" s="2"/>
      <c r="BB49" s="2"/>
      <c r="BC49" s="2"/>
      <c r="BD49" s="2"/>
      <c r="BE49" s="2"/>
      <c r="BF49" s="2"/>
      <c r="BG49" s="2"/>
      <c r="BH49" s="2">
        <v>1</v>
      </c>
      <c r="BI49" s="2"/>
      <c r="BJ49" s="2"/>
      <c r="BK49" s="2">
        <v>1</v>
      </c>
      <c r="BL49" s="2">
        <v>1</v>
      </c>
      <c r="BM49" s="2"/>
      <c r="BN49" s="2"/>
      <c r="BO49" s="2"/>
      <c r="BP49" s="2"/>
      <c r="BQ49" s="2"/>
      <c r="BR49" s="2">
        <v>1</v>
      </c>
      <c r="BS49" s="2"/>
      <c r="BT49" s="2"/>
      <c r="BU49" s="2"/>
      <c r="BV49" s="2">
        <v>1</v>
      </c>
      <c r="BW49" s="2">
        <v>1</v>
      </c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>
        <f t="shared" si="1"/>
        <v>16</v>
      </c>
      <c r="CN49" s="5" t="s">
        <v>746</v>
      </c>
    </row>
    <row r="50" spans="1:92">
      <c r="A50" s="2">
        <v>49</v>
      </c>
      <c r="B50" s="5" t="s">
        <v>748</v>
      </c>
      <c r="C50" s="5" t="s">
        <v>749</v>
      </c>
      <c r="D50" s="5" t="s">
        <v>743</v>
      </c>
      <c r="E50" s="2" t="s">
        <v>651</v>
      </c>
      <c r="F50" s="2"/>
      <c r="G50" s="2"/>
      <c r="H50" s="2"/>
      <c r="I50" s="2"/>
      <c r="J50" s="2">
        <v>1</v>
      </c>
      <c r="K50" s="2"/>
      <c r="L50" s="2"/>
      <c r="M50" s="2"/>
      <c r="N50" s="2"/>
      <c r="O50" s="2"/>
      <c r="P50" s="2"/>
      <c r="Q50" s="2"/>
      <c r="R50" s="2"/>
      <c r="S50" s="2">
        <v>0</v>
      </c>
      <c r="T50" s="2" t="str">
        <f>IF(ISNA(VLOOKUP(CN50,[8]日程信息!$A$11:$A$298,2,0)),"",1)</f>
        <v/>
      </c>
      <c r="U50" s="2" t="str">
        <f>IF(ISNA(VLOOKUP(CN50,[9]视频会议通话详单!$A$7:$A$252,2,0)),"",1)</f>
        <v/>
      </c>
      <c r="V50" s="2" t="str">
        <f>IF(ISNA(VLOOKUP(CN50,[11]日程信息!$A$11:$A$35,2,0)),"",1)</f>
        <v/>
      </c>
      <c r="W50" s="2" t="str">
        <f>IF(ISNA(VLOOKUP(CN50,[12]创新创业宣讲!$E$17:$E$213,2,0)),"",1)</f>
        <v/>
      </c>
      <c r="X50" s="2" t="str">
        <f>IF(ISNA(VLOOKUP(CN50,[13]日程信息!$A$11:$A$55,2,0)),"",1)</f>
        <v/>
      </c>
      <c r="Y50" s="2" t="str">
        <f>IF(ISNA(VLOOKUP(CN50,[14]日程信息!$A$11:$A$44,2,0)),"",1)</f>
        <v/>
      </c>
      <c r="Z50" s="2" t="str">
        <f>IF(ISNA(VLOOKUP(CN50,[15]日程信息!$A$11:$A$45,2,0)),"",1)</f>
        <v/>
      </c>
      <c r="AA50" s="2" t="str">
        <f>IF(ISNA(VLOOKUP(CN50,[16]日程信息!$A$11:$A$45,2,0)),"",1)</f>
        <v/>
      </c>
      <c r="AB50" s="2" t="str">
        <f>IF(ISNA(VLOOKUP(CN50,[17]日程信息!$A$11:$A$37,2,0)),"",1)</f>
        <v/>
      </c>
      <c r="AC50" s="8"/>
      <c r="AD50" s="2"/>
      <c r="AE50" s="2"/>
      <c r="AF50" s="2"/>
      <c r="AG50" s="2"/>
      <c r="AH50" s="2"/>
      <c r="AI50" s="2">
        <v>1</v>
      </c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>
        <v>1</v>
      </c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>
        <v>1</v>
      </c>
      <c r="CE50" s="2"/>
      <c r="CF50" s="2"/>
      <c r="CG50" s="2"/>
      <c r="CH50" s="2"/>
      <c r="CI50" s="2"/>
      <c r="CJ50" s="2"/>
      <c r="CK50" s="2"/>
      <c r="CL50" s="2"/>
      <c r="CM50" s="2">
        <f t="shared" si="1"/>
        <v>4</v>
      </c>
      <c r="CN50" s="5" t="s">
        <v>748</v>
      </c>
    </row>
    <row r="51" spans="1:92">
      <c r="A51" s="2">
        <v>50</v>
      </c>
      <c r="B51" s="5" t="s">
        <v>750</v>
      </c>
      <c r="C51" s="5" t="s">
        <v>751</v>
      </c>
      <c r="D51" s="5" t="s">
        <v>743</v>
      </c>
      <c r="E51" s="2" t="s">
        <v>651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>
        <v>1</v>
      </c>
      <c r="T51" s="2" t="str">
        <f>IF(ISNA(VLOOKUP(CN51,[8]日程信息!$A$11:$A$298,2,0)),"",1)</f>
        <v/>
      </c>
      <c r="U51" s="2" t="str">
        <f>IF(ISNA(VLOOKUP(CN51,[9]视频会议通话详单!$A$7:$A$252,2,0)),"",1)</f>
        <v/>
      </c>
      <c r="V51" s="2">
        <f>IF(ISNA(VLOOKUP(CN51,[11]日程信息!$A$11:$A$35,2,0)),"",1)</f>
        <v>1</v>
      </c>
      <c r="W51" s="2">
        <f>IF(ISNA(VLOOKUP(CN51,[12]创新创业宣讲!$E$17:$E$213,2,0)),"",1)</f>
        <v>1</v>
      </c>
      <c r="X51" s="2" t="str">
        <f>IF(ISNA(VLOOKUP(CN51,[13]日程信息!$A$11:$A$55,2,0)),"",1)</f>
        <v/>
      </c>
      <c r="Y51" s="2" t="str">
        <f>IF(ISNA(VLOOKUP(CN51,[14]日程信息!$A$11:$A$44,2,0)),"",1)</f>
        <v/>
      </c>
      <c r="Z51" s="2" t="str">
        <f>IF(ISNA(VLOOKUP(CN51,[15]日程信息!$A$11:$A$45,2,0)),"",1)</f>
        <v/>
      </c>
      <c r="AA51" s="2" t="str">
        <f>IF(ISNA(VLOOKUP(CN51,[16]日程信息!$A$11:$A$45,2,0)),"",1)</f>
        <v/>
      </c>
      <c r="AB51" s="2" t="str">
        <f>IF(ISNA(VLOOKUP(CN51,[17]日程信息!$A$11:$A$37,2,0)),"",1)</f>
        <v/>
      </c>
      <c r="AC51" s="8"/>
      <c r="AD51" s="2"/>
      <c r="AE51" s="2"/>
      <c r="AF51" s="2"/>
      <c r="AG51" s="2"/>
      <c r="AH51" s="2"/>
      <c r="AI51" s="2">
        <v>1</v>
      </c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>
        <v>1</v>
      </c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>
        <f t="shared" si="1"/>
        <v>5</v>
      </c>
      <c r="CN51" s="5" t="s">
        <v>750</v>
      </c>
    </row>
    <row r="52" spans="1:92">
      <c r="A52" s="2">
        <v>51</v>
      </c>
      <c r="B52" s="5" t="s">
        <v>752</v>
      </c>
      <c r="C52" s="5" t="s">
        <v>753</v>
      </c>
      <c r="D52" s="5" t="s">
        <v>743</v>
      </c>
      <c r="E52" s="2" t="s">
        <v>651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>
        <v>0</v>
      </c>
      <c r="T52" s="2" t="str">
        <f>IF(ISNA(VLOOKUP(CN52,[8]日程信息!$A$11:$A$298,2,0)),"",1)</f>
        <v/>
      </c>
      <c r="U52" s="2" t="str">
        <f>IF(ISNA(VLOOKUP(CN52,[9]视频会议通话详单!$A$7:$A$252,2,0)),"",1)</f>
        <v/>
      </c>
      <c r="V52" s="2" t="str">
        <f>IF(ISNA(VLOOKUP(CN52,[11]日程信息!$A$11:$A$35,2,0)),"",1)</f>
        <v/>
      </c>
      <c r="W52" s="2" t="str">
        <f>IF(ISNA(VLOOKUP(CN52,[12]创新创业宣讲!$E$17:$E$213,2,0)),"",1)</f>
        <v/>
      </c>
      <c r="X52" s="2" t="str">
        <f>IF(ISNA(VLOOKUP(CN52,[13]日程信息!$A$11:$A$55,2,0)),"",1)</f>
        <v/>
      </c>
      <c r="Y52" s="2" t="str">
        <f>IF(ISNA(VLOOKUP(CN52,[14]日程信息!$A$11:$A$44,2,0)),"",1)</f>
        <v/>
      </c>
      <c r="Z52" s="2" t="str">
        <f>IF(ISNA(VLOOKUP(CN52,[15]日程信息!$A$11:$A$45,2,0)),"",1)</f>
        <v/>
      </c>
      <c r="AA52" s="2" t="str">
        <f>IF(ISNA(VLOOKUP(CN52,[16]日程信息!$A$11:$A$45,2,0)),"",1)</f>
        <v/>
      </c>
      <c r="AB52" s="2" t="str">
        <f>IF(ISNA(VLOOKUP(CN52,[17]日程信息!$A$11:$A$37,2,0)),"",1)</f>
        <v/>
      </c>
      <c r="AC52" s="8"/>
      <c r="AD52" s="2"/>
      <c r="AE52" s="2"/>
      <c r="AF52" s="2"/>
      <c r="AG52" s="2"/>
      <c r="AH52" s="2">
        <v>1</v>
      </c>
      <c r="AI52" s="2">
        <v>1</v>
      </c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>
        <v>1</v>
      </c>
      <c r="CE52" s="2"/>
      <c r="CF52" s="2">
        <v>1</v>
      </c>
      <c r="CG52" s="2"/>
      <c r="CH52" s="2"/>
      <c r="CI52" s="2"/>
      <c r="CJ52" s="2"/>
      <c r="CK52" s="2"/>
      <c r="CL52" s="2"/>
      <c r="CM52" s="2">
        <f t="shared" si="1"/>
        <v>4</v>
      </c>
      <c r="CN52" s="5" t="s">
        <v>752</v>
      </c>
    </row>
    <row r="53" spans="1:92">
      <c r="A53" s="2">
        <v>52</v>
      </c>
      <c r="B53" s="5" t="s">
        <v>754</v>
      </c>
      <c r="C53" s="5" t="s">
        <v>755</v>
      </c>
      <c r="D53" s="5" t="s">
        <v>743</v>
      </c>
      <c r="E53" s="2" t="s">
        <v>651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>
        <v>0</v>
      </c>
      <c r="T53" s="2" t="str">
        <f>IF(ISNA(VLOOKUP(CN53,[8]日程信息!$A$11:$A$298,2,0)),"",1)</f>
        <v/>
      </c>
      <c r="U53" s="2">
        <f>IF(ISNA(VLOOKUP(CN53,[9]视频会议通话详单!$A$7:$A$252,2,0)),"",1)</f>
        <v>1</v>
      </c>
      <c r="V53" s="2" t="str">
        <f>IF(ISNA(VLOOKUP(CN53,[11]日程信息!$A$11:$A$35,2,0)),"",1)</f>
        <v/>
      </c>
      <c r="W53" s="2" t="str">
        <f>IF(ISNA(VLOOKUP(CN53,[12]创新创业宣讲!$E$17:$E$213,2,0)),"",1)</f>
        <v/>
      </c>
      <c r="X53" s="2" t="str">
        <f>IF(ISNA(VLOOKUP(CN53,[13]日程信息!$A$11:$A$55,2,0)),"",1)</f>
        <v/>
      </c>
      <c r="Y53" s="2" t="str">
        <f>IF(ISNA(VLOOKUP(CN53,[14]日程信息!$A$11:$A$44,2,0)),"",1)</f>
        <v/>
      </c>
      <c r="Z53" s="2" t="str">
        <f>IF(ISNA(VLOOKUP(CN53,[15]日程信息!$A$11:$A$45,2,0)),"",1)</f>
        <v/>
      </c>
      <c r="AA53" s="2" t="str">
        <f>IF(ISNA(VLOOKUP(CN53,[16]日程信息!$A$11:$A$45,2,0)),"",1)</f>
        <v/>
      </c>
      <c r="AB53" s="2" t="str">
        <f>IF(ISNA(VLOOKUP(CN53,[17]日程信息!$A$11:$A$37,2,0)),"",1)</f>
        <v/>
      </c>
      <c r="AC53" s="8"/>
      <c r="AD53" s="2"/>
      <c r="AE53" s="2"/>
      <c r="AF53" s="2"/>
      <c r="AG53" s="2"/>
      <c r="AH53" s="2"/>
      <c r="AI53" s="2">
        <v>1</v>
      </c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>
        <v>1</v>
      </c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>
        <v>1</v>
      </c>
      <c r="BI53" s="2">
        <v>1</v>
      </c>
      <c r="BJ53" s="2"/>
      <c r="BK53" s="2"/>
      <c r="BL53" s="2">
        <v>1</v>
      </c>
      <c r="BM53" s="2"/>
      <c r="BN53" s="2"/>
      <c r="BO53" s="2"/>
      <c r="BP53" s="2"/>
      <c r="BQ53" s="2"/>
      <c r="BR53" s="2"/>
      <c r="BS53" s="2"/>
      <c r="BT53" s="2"/>
      <c r="BU53" s="2"/>
      <c r="BV53" s="2">
        <v>1</v>
      </c>
      <c r="BW53" s="2">
        <v>1</v>
      </c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>
        <f t="shared" si="1"/>
        <v>8</v>
      </c>
      <c r="CN53" s="5" t="s">
        <v>754</v>
      </c>
    </row>
    <row r="54" spans="1:92">
      <c r="A54" s="2">
        <v>53</v>
      </c>
      <c r="B54" s="5" t="s">
        <v>756</v>
      </c>
      <c r="C54" s="5" t="s">
        <v>757</v>
      </c>
      <c r="D54" s="5" t="s">
        <v>743</v>
      </c>
      <c r="E54" s="2" t="s">
        <v>651</v>
      </c>
      <c r="F54" s="2"/>
      <c r="G54" s="2"/>
      <c r="H54" s="2"/>
      <c r="I54" s="2"/>
      <c r="J54" s="2">
        <v>1</v>
      </c>
      <c r="K54" s="2"/>
      <c r="L54" s="2"/>
      <c r="M54" s="2"/>
      <c r="N54" s="2"/>
      <c r="O54" s="2"/>
      <c r="P54" s="2"/>
      <c r="Q54" s="2"/>
      <c r="R54" s="2"/>
      <c r="S54" s="2">
        <v>0</v>
      </c>
      <c r="T54" s="2" t="str">
        <f>IF(ISNA(VLOOKUP(CN54,[8]日程信息!$A$11:$A$298,2,0)),"",1)</f>
        <v/>
      </c>
      <c r="U54" s="2" t="str">
        <f>IF(ISNA(VLOOKUP(CN54,[9]视频会议通话详单!$A$7:$A$252,2,0)),"",1)</f>
        <v/>
      </c>
      <c r="V54" s="2" t="str">
        <f>IF(ISNA(VLOOKUP(CN54,[11]日程信息!$A$11:$A$35,2,0)),"",1)</f>
        <v/>
      </c>
      <c r="W54" s="2">
        <f>IF(ISNA(VLOOKUP(CN54,[12]创新创业宣讲!$E$17:$E$213,2,0)),"",1)</f>
        <v>1</v>
      </c>
      <c r="X54" s="2" t="str">
        <f>IF(ISNA(VLOOKUP(CN54,[13]日程信息!$A$11:$A$55,2,0)),"",1)</f>
        <v/>
      </c>
      <c r="Y54" s="2" t="str">
        <f>IF(ISNA(VLOOKUP(CN54,[14]日程信息!$A$11:$A$44,2,0)),"",1)</f>
        <v/>
      </c>
      <c r="Z54" s="2" t="str">
        <f>IF(ISNA(VLOOKUP(CN54,[15]日程信息!$A$11:$A$45,2,0)),"",1)</f>
        <v/>
      </c>
      <c r="AA54" s="2" t="str">
        <f>IF(ISNA(VLOOKUP(CN54,[16]日程信息!$A$11:$A$45,2,0)),"",1)</f>
        <v/>
      </c>
      <c r="AB54" s="2" t="str">
        <f>IF(ISNA(VLOOKUP(CN54,[17]日程信息!$A$11:$A$37,2,0)),"",1)</f>
        <v/>
      </c>
      <c r="AC54" s="8"/>
      <c r="AD54" s="2"/>
      <c r="AE54" s="2"/>
      <c r="AF54" s="2"/>
      <c r="AG54" s="2"/>
      <c r="AH54" s="2"/>
      <c r="AI54" s="2">
        <v>1</v>
      </c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>
        <v>1</v>
      </c>
      <c r="BI54" s="2"/>
      <c r="BJ54" s="2"/>
      <c r="BK54" s="2"/>
      <c r="BL54" s="2"/>
      <c r="BM54" s="2"/>
      <c r="BN54" s="2"/>
      <c r="BO54" s="2">
        <v>1</v>
      </c>
      <c r="BP54" s="2"/>
      <c r="BQ54" s="2">
        <v>1</v>
      </c>
      <c r="BR54" s="2">
        <v>1</v>
      </c>
      <c r="BS54" s="2"/>
      <c r="BT54" s="2"/>
      <c r="BU54" s="2"/>
      <c r="BV54" s="2">
        <v>1</v>
      </c>
      <c r="BW54" s="2">
        <v>1</v>
      </c>
      <c r="BX54" s="2"/>
      <c r="BY54" s="2"/>
      <c r="BZ54" s="2"/>
      <c r="CA54" s="2"/>
      <c r="CB54" s="2"/>
      <c r="CC54" s="2"/>
      <c r="CD54" s="2">
        <v>1</v>
      </c>
      <c r="CE54" s="2"/>
      <c r="CF54" s="2"/>
      <c r="CG54" s="2"/>
      <c r="CH54" s="2"/>
      <c r="CI54" s="2"/>
      <c r="CJ54" s="2"/>
      <c r="CK54" s="2"/>
      <c r="CL54" s="2"/>
      <c r="CM54" s="2">
        <f t="shared" si="1"/>
        <v>10</v>
      </c>
      <c r="CN54" s="5" t="s">
        <v>756</v>
      </c>
    </row>
    <row r="55" spans="1:92">
      <c r="A55" s="2">
        <v>54</v>
      </c>
      <c r="B55" s="5" t="s">
        <v>758</v>
      </c>
      <c r="C55" s="5" t="s">
        <v>759</v>
      </c>
      <c r="D55" s="5" t="s">
        <v>743</v>
      </c>
      <c r="E55" s="2" t="s">
        <v>651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>
        <v>1</v>
      </c>
      <c r="R55" s="2"/>
      <c r="S55" s="2">
        <v>0</v>
      </c>
      <c r="T55" s="2">
        <f>IF(ISNA(VLOOKUP(CN55,[8]日程信息!$A$11:$A$298,2,0)),"",1)</f>
        <v>1</v>
      </c>
      <c r="U55" s="2">
        <f>IF(ISNA(VLOOKUP(CN55,[9]视频会议通话详单!$A$7:$A$252,2,0)),"",1)</f>
        <v>1</v>
      </c>
      <c r="V55" s="2" t="str">
        <f>IF(ISNA(VLOOKUP(CN55,[11]日程信息!$A$11:$A$35,2,0)),"",1)</f>
        <v/>
      </c>
      <c r="W55" s="2" t="str">
        <f>IF(ISNA(VLOOKUP(CN55,[12]创新创业宣讲!$E$17:$E$213,2,0)),"",1)</f>
        <v/>
      </c>
      <c r="X55" s="2" t="str">
        <f>IF(ISNA(VLOOKUP(CN55,[13]日程信息!$A$11:$A$55,2,0)),"",1)</f>
        <v/>
      </c>
      <c r="Y55" s="2" t="str">
        <f>IF(ISNA(VLOOKUP(CN55,[14]日程信息!$A$11:$A$44,2,0)),"",1)</f>
        <v/>
      </c>
      <c r="Z55" s="2" t="str">
        <f>IF(ISNA(VLOOKUP(CN55,[15]日程信息!$A$11:$A$45,2,0)),"",1)</f>
        <v/>
      </c>
      <c r="AA55" s="2" t="str">
        <f>IF(ISNA(VLOOKUP(CN55,[16]日程信息!$A$11:$A$45,2,0)),"",1)</f>
        <v/>
      </c>
      <c r="AB55" s="2" t="str">
        <f>IF(ISNA(VLOOKUP(CN55,[17]日程信息!$A$11:$A$37,2,0)),"",1)</f>
        <v/>
      </c>
      <c r="AC55" s="8"/>
      <c r="AD55" s="2"/>
      <c r="AE55" s="2"/>
      <c r="AF55" s="2"/>
      <c r="AG55" s="2"/>
      <c r="AH55" s="2">
        <v>1</v>
      </c>
      <c r="AI55" s="2">
        <v>1</v>
      </c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>
        <v>1</v>
      </c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>
        <v>1</v>
      </c>
      <c r="BW55" s="2">
        <v>1</v>
      </c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>
        <f t="shared" si="1"/>
        <v>8</v>
      </c>
      <c r="CN55" s="5" t="s">
        <v>758</v>
      </c>
    </row>
    <row r="56" spans="1:92">
      <c r="A56" s="2">
        <v>55</v>
      </c>
      <c r="B56" s="5" t="s">
        <v>760</v>
      </c>
      <c r="C56" s="5" t="s">
        <v>761</v>
      </c>
      <c r="D56" s="5" t="s">
        <v>743</v>
      </c>
      <c r="E56" s="2" t="s">
        <v>651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>
        <v>0</v>
      </c>
      <c r="T56" s="2" t="str">
        <f>IF(ISNA(VLOOKUP(CN56,[8]日程信息!$A$11:$A$298,2,0)),"",1)</f>
        <v/>
      </c>
      <c r="U56" s="2" t="str">
        <f>IF(ISNA(VLOOKUP(CN56,[9]视频会议通话详单!$A$7:$A$252,2,0)),"",1)</f>
        <v/>
      </c>
      <c r="V56" s="2" t="str">
        <f>IF(ISNA(VLOOKUP(CN56,[11]日程信息!$A$11:$A$35,2,0)),"",1)</f>
        <v/>
      </c>
      <c r="W56" s="2" t="str">
        <f>IF(ISNA(VLOOKUP(CN56,[12]创新创业宣讲!$E$17:$E$213,2,0)),"",1)</f>
        <v/>
      </c>
      <c r="X56" s="2" t="str">
        <f>IF(ISNA(VLOOKUP(CN56,[13]日程信息!$A$11:$A$55,2,0)),"",1)</f>
        <v/>
      </c>
      <c r="Y56" s="2" t="str">
        <f>IF(ISNA(VLOOKUP(CN56,[14]日程信息!$A$11:$A$44,2,0)),"",1)</f>
        <v/>
      </c>
      <c r="Z56" s="2" t="str">
        <f>IF(ISNA(VLOOKUP(CN56,[15]日程信息!$A$11:$A$45,2,0)),"",1)</f>
        <v/>
      </c>
      <c r="AA56" s="2" t="str">
        <f>IF(ISNA(VLOOKUP(CN56,[16]日程信息!$A$11:$A$45,2,0)),"",1)</f>
        <v/>
      </c>
      <c r="AB56" s="2" t="str">
        <f>IF(ISNA(VLOOKUP(CN56,[17]日程信息!$A$11:$A$37,2,0)),"",1)</f>
        <v/>
      </c>
      <c r="AC56" s="8"/>
      <c r="AD56" s="2"/>
      <c r="AE56" s="2"/>
      <c r="AF56" s="2"/>
      <c r="AG56" s="2"/>
      <c r="AH56" s="2"/>
      <c r="AI56" s="2">
        <v>1</v>
      </c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>
        <v>1</v>
      </c>
      <c r="BI56" s="2">
        <v>1</v>
      </c>
      <c r="BJ56" s="2"/>
      <c r="BK56" s="2"/>
      <c r="BL56" s="2">
        <v>1</v>
      </c>
      <c r="BM56" s="2"/>
      <c r="BN56" s="2">
        <v>1</v>
      </c>
      <c r="BO56" s="2"/>
      <c r="BP56" s="2"/>
      <c r="BQ56" s="2"/>
      <c r="BR56" s="2"/>
      <c r="BS56" s="2"/>
      <c r="BT56" s="2"/>
      <c r="BU56" s="2"/>
      <c r="BV56" s="2">
        <v>1</v>
      </c>
      <c r="BW56" s="2">
        <v>1</v>
      </c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>
        <f t="shared" si="1"/>
        <v>7</v>
      </c>
      <c r="CN56" s="5" t="s">
        <v>760</v>
      </c>
    </row>
    <row r="57" spans="1:92">
      <c r="A57" s="2">
        <v>56</v>
      </c>
      <c r="B57" s="5" t="s">
        <v>762</v>
      </c>
      <c r="C57" s="5" t="s">
        <v>763</v>
      </c>
      <c r="D57" s="5" t="s">
        <v>743</v>
      </c>
      <c r="E57" s="2" t="s">
        <v>651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>
        <v>0</v>
      </c>
      <c r="T57" s="2" t="str">
        <f>IF(ISNA(VLOOKUP(CN57,[8]日程信息!$A$11:$A$298,2,0)),"",1)</f>
        <v/>
      </c>
      <c r="U57" s="2" t="str">
        <f>IF(ISNA(VLOOKUP(CN57,[9]视频会议通话详单!$A$7:$A$252,2,0)),"",1)</f>
        <v/>
      </c>
      <c r="V57" s="2" t="str">
        <f>IF(ISNA(VLOOKUP(CN57,[11]日程信息!$A$11:$A$35,2,0)),"",1)</f>
        <v/>
      </c>
      <c r="W57" s="2" t="str">
        <f>IF(ISNA(VLOOKUP(CN57,[12]创新创业宣讲!$E$17:$E$213,2,0)),"",1)</f>
        <v/>
      </c>
      <c r="X57" s="2" t="str">
        <f>IF(ISNA(VLOOKUP(CN57,[13]日程信息!$A$11:$A$55,2,0)),"",1)</f>
        <v/>
      </c>
      <c r="Y57" s="2" t="str">
        <f>IF(ISNA(VLOOKUP(CN57,[14]日程信息!$A$11:$A$44,2,0)),"",1)</f>
        <v/>
      </c>
      <c r="Z57" s="2" t="str">
        <f>IF(ISNA(VLOOKUP(CN57,[15]日程信息!$A$11:$A$45,2,0)),"",1)</f>
        <v/>
      </c>
      <c r="AA57" s="2" t="str">
        <f>IF(ISNA(VLOOKUP(CN57,[16]日程信息!$A$11:$A$45,2,0)),"",1)</f>
        <v/>
      </c>
      <c r="AB57" s="2" t="str">
        <f>IF(ISNA(VLOOKUP(CN57,[17]日程信息!$A$11:$A$37,2,0)),"",1)</f>
        <v/>
      </c>
      <c r="AC57" s="8"/>
      <c r="AD57" s="2"/>
      <c r="AE57" s="2"/>
      <c r="AF57" s="2"/>
      <c r="AG57" s="2"/>
      <c r="AH57" s="2"/>
      <c r="AI57" s="2">
        <v>1</v>
      </c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>
        <v>1</v>
      </c>
      <c r="BI57" s="2">
        <v>1</v>
      </c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>
        <v>1</v>
      </c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>
        <f t="shared" si="1"/>
        <v>4</v>
      </c>
      <c r="CN57" s="5" t="s">
        <v>762</v>
      </c>
    </row>
    <row r="58" spans="1:92">
      <c r="A58" s="2">
        <v>57</v>
      </c>
      <c r="B58" s="5" t="s">
        <v>764</v>
      </c>
      <c r="C58" s="5" t="s">
        <v>765</v>
      </c>
      <c r="D58" s="5" t="s">
        <v>743</v>
      </c>
      <c r="E58" s="2" t="s">
        <v>651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>
        <v>0</v>
      </c>
      <c r="T58" s="2" t="str">
        <f>IF(ISNA(VLOOKUP(CN58,[8]日程信息!$A$11:$A$298,2,0)),"",1)</f>
        <v/>
      </c>
      <c r="U58" s="2" t="str">
        <f>IF(ISNA(VLOOKUP(CN58,[9]视频会议通话详单!$A$7:$A$252,2,0)),"",1)</f>
        <v/>
      </c>
      <c r="V58" s="2" t="str">
        <f>IF(ISNA(VLOOKUP(CN58,[11]日程信息!$A$11:$A$35,2,0)),"",1)</f>
        <v/>
      </c>
      <c r="W58" s="2" t="str">
        <f>IF(ISNA(VLOOKUP(CN58,[12]创新创业宣讲!$E$17:$E$213,2,0)),"",1)</f>
        <v/>
      </c>
      <c r="X58" s="2" t="str">
        <f>IF(ISNA(VLOOKUP(CN58,[13]日程信息!$A$11:$A$55,2,0)),"",1)</f>
        <v/>
      </c>
      <c r="Y58" s="2" t="str">
        <f>IF(ISNA(VLOOKUP(CN58,[14]日程信息!$A$11:$A$44,2,0)),"",1)</f>
        <v/>
      </c>
      <c r="Z58" s="2" t="str">
        <f>IF(ISNA(VLOOKUP(CN58,[15]日程信息!$A$11:$A$45,2,0)),"",1)</f>
        <v/>
      </c>
      <c r="AA58" s="2" t="str">
        <f>IF(ISNA(VLOOKUP(CN58,[16]日程信息!$A$11:$A$45,2,0)),"",1)</f>
        <v/>
      </c>
      <c r="AB58" s="2" t="str">
        <f>IF(ISNA(VLOOKUP(CN58,[17]日程信息!$A$11:$A$37,2,0)),"",1)</f>
        <v/>
      </c>
      <c r="AC58" s="8"/>
      <c r="AD58" s="2"/>
      <c r="AE58" s="2"/>
      <c r="AF58" s="2"/>
      <c r="AG58" s="2"/>
      <c r="AH58" s="2"/>
      <c r="AI58" s="2">
        <v>1</v>
      </c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>
        <v>1</v>
      </c>
      <c r="BI58" s="2"/>
      <c r="BJ58" s="2"/>
      <c r="BK58" s="2">
        <v>1</v>
      </c>
      <c r="BL58" s="2">
        <v>1</v>
      </c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>
        <f t="shared" si="1"/>
        <v>4</v>
      </c>
      <c r="CN58" s="5" t="s">
        <v>764</v>
      </c>
    </row>
    <row r="59" spans="1:92">
      <c r="A59" s="2">
        <v>58</v>
      </c>
      <c r="B59" s="5" t="s">
        <v>766</v>
      </c>
      <c r="C59" s="5" t="s">
        <v>767</v>
      </c>
      <c r="D59" s="5" t="s">
        <v>743</v>
      </c>
      <c r="E59" s="2" t="s">
        <v>651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>
        <v>0</v>
      </c>
      <c r="T59" s="2" t="str">
        <f>IF(ISNA(VLOOKUP(CN59,[8]日程信息!$A$11:$A$298,2,0)),"",1)</f>
        <v/>
      </c>
      <c r="U59" s="2" t="str">
        <f>IF(ISNA(VLOOKUP(CN59,[9]视频会议通话详单!$A$7:$A$252,2,0)),"",1)</f>
        <v/>
      </c>
      <c r="V59" s="2" t="str">
        <f>IF(ISNA(VLOOKUP(CN59,[11]日程信息!$A$11:$A$35,2,0)),"",1)</f>
        <v/>
      </c>
      <c r="W59" s="2" t="str">
        <f>IF(ISNA(VLOOKUP(CN59,[12]创新创业宣讲!$E$17:$E$213,2,0)),"",1)</f>
        <v/>
      </c>
      <c r="X59" s="2" t="str">
        <f>IF(ISNA(VLOOKUP(CN59,[13]日程信息!$A$11:$A$55,2,0)),"",1)</f>
        <v/>
      </c>
      <c r="Y59" s="2" t="str">
        <f>IF(ISNA(VLOOKUP(CN59,[14]日程信息!$A$11:$A$44,2,0)),"",1)</f>
        <v/>
      </c>
      <c r="Z59" s="2" t="str">
        <f>IF(ISNA(VLOOKUP(CN59,[15]日程信息!$A$11:$A$45,2,0)),"",1)</f>
        <v/>
      </c>
      <c r="AA59" s="2" t="str">
        <f>IF(ISNA(VLOOKUP(CN59,[16]日程信息!$A$11:$A$45,2,0)),"",1)</f>
        <v/>
      </c>
      <c r="AB59" s="2" t="str">
        <f>IF(ISNA(VLOOKUP(CN59,[17]日程信息!$A$11:$A$37,2,0)),"",1)</f>
        <v/>
      </c>
      <c r="AC59" s="8"/>
      <c r="AD59" s="2"/>
      <c r="AE59" s="2"/>
      <c r="AF59" s="2"/>
      <c r="AG59" s="2"/>
      <c r="AH59" s="2"/>
      <c r="AI59" s="2">
        <v>1</v>
      </c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>
        <v>1</v>
      </c>
      <c r="AY59" s="2"/>
      <c r="AZ59" s="2"/>
      <c r="BA59" s="2"/>
      <c r="BB59" s="2"/>
      <c r="BC59" s="2"/>
      <c r="BD59" s="2"/>
      <c r="BE59" s="2"/>
      <c r="BF59" s="2"/>
      <c r="BG59" s="2"/>
      <c r="BH59" s="2">
        <v>1</v>
      </c>
      <c r="BI59" s="2">
        <v>1</v>
      </c>
      <c r="BJ59" s="2"/>
      <c r="BK59" s="2"/>
      <c r="BL59" s="2">
        <v>1</v>
      </c>
      <c r="BM59" s="2"/>
      <c r="BN59" s="2">
        <v>1</v>
      </c>
      <c r="BO59" s="2"/>
      <c r="BP59" s="2"/>
      <c r="BQ59" s="2">
        <v>1</v>
      </c>
      <c r="BR59" s="2"/>
      <c r="BS59" s="2"/>
      <c r="BT59" s="2"/>
      <c r="BU59" s="2"/>
      <c r="BV59" s="2">
        <v>1</v>
      </c>
      <c r="BW59" s="2">
        <v>1</v>
      </c>
      <c r="BX59" s="2"/>
      <c r="BY59" s="2"/>
      <c r="BZ59" s="2"/>
      <c r="CA59" s="2"/>
      <c r="CB59" s="2"/>
      <c r="CC59" s="2"/>
      <c r="CD59" s="2">
        <v>1</v>
      </c>
      <c r="CE59" s="2"/>
      <c r="CF59" s="2">
        <v>1</v>
      </c>
      <c r="CG59" s="2"/>
      <c r="CH59" s="2"/>
      <c r="CI59" s="2"/>
      <c r="CJ59" s="2"/>
      <c r="CK59" s="2"/>
      <c r="CL59" s="2"/>
      <c r="CM59" s="2">
        <f t="shared" si="1"/>
        <v>11</v>
      </c>
      <c r="CN59" s="5" t="s">
        <v>766</v>
      </c>
    </row>
    <row r="60" spans="1:92">
      <c r="A60" s="2">
        <v>59</v>
      </c>
      <c r="B60" s="5" t="s">
        <v>768</v>
      </c>
      <c r="C60" s="5" t="s">
        <v>769</v>
      </c>
      <c r="D60" s="5" t="s">
        <v>743</v>
      </c>
      <c r="E60" s="2" t="s">
        <v>651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>
        <v>0</v>
      </c>
      <c r="T60" s="2" t="str">
        <f>IF(ISNA(VLOOKUP(CN60,[8]日程信息!$A$11:$A$298,2,0)),"",1)</f>
        <v/>
      </c>
      <c r="U60" s="2" t="str">
        <f>IF(ISNA(VLOOKUP(CN60,[9]视频会议通话详单!$A$7:$A$252,2,0)),"",1)</f>
        <v/>
      </c>
      <c r="V60" s="2" t="str">
        <f>IF(ISNA(VLOOKUP(CN60,[11]日程信息!$A$11:$A$35,2,0)),"",1)</f>
        <v/>
      </c>
      <c r="W60" s="2" t="str">
        <f>IF(ISNA(VLOOKUP(CN60,[12]创新创业宣讲!$E$17:$E$213,2,0)),"",1)</f>
        <v/>
      </c>
      <c r="X60" s="2" t="str">
        <f>IF(ISNA(VLOOKUP(CN60,[13]日程信息!$A$11:$A$55,2,0)),"",1)</f>
        <v/>
      </c>
      <c r="Y60" s="2" t="str">
        <f>IF(ISNA(VLOOKUP(CN60,[14]日程信息!$A$11:$A$44,2,0)),"",1)</f>
        <v/>
      </c>
      <c r="Z60" s="2" t="str">
        <f>IF(ISNA(VLOOKUP(CN60,[15]日程信息!$A$11:$A$45,2,0)),"",1)</f>
        <v/>
      </c>
      <c r="AA60" s="2" t="str">
        <f>IF(ISNA(VLOOKUP(CN60,[16]日程信息!$A$11:$A$45,2,0)),"",1)</f>
        <v/>
      </c>
      <c r="AB60" s="2" t="str">
        <f>IF(ISNA(VLOOKUP(CN60,[17]日程信息!$A$11:$A$37,2,0)),"",1)</f>
        <v/>
      </c>
      <c r="AC60" s="8"/>
      <c r="AD60" s="2"/>
      <c r="AE60" s="2"/>
      <c r="AF60" s="2"/>
      <c r="AG60" s="2"/>
      <c r="AH60" s="2"/>
      <c r="AI60" s="2">
        <v>1</v>
      </c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>
        <v>1</v>
      </c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>
        <v>1</v>
      </c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>
        <f t="shared" si="1"/>
        <v>3</v>
      </c>
      <c r="CN60" s="5" t="s">
        <v>768</v>
      </c>
    </row>
    <row r="61" spans="1:92">
      <c r="A61" s="2">
        <v>60</v>
      </c>
      <c r="B61" s="5" t="s">
        <v>770</v>
      </c>
      <c r="C61" s="5" t="s">
        <v>771</v>
      </c>
      <c r="D61" s="5" t="s">
        <v>743</v>
      </c>
      <c r="E61" s="2" t="s">
        <v>651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>
        <v>0</v>
      </c>
      <c r="T61" s="2" t="str">
        <f>IF(ISNA(VLOOKUP(CN61,[8]日程信息!$A$11:$A$298,2,0)),"",1)</f>
        <v/>
      </c>
      <c r="U61" s="2" t="str">
        <f>IF(ISNA(VLOOKUP(CN61,[9]视频会议通话详单!$A$7:$A$252,2,0)),"",1)</f>
        <v/>
      </c>
      <c r="V61" s="2" t="str">
        <f>IF(ISNA(VLOOKUP(CN61,[11]日程信息!$A$11:$A$35,2,0)),"",1)</f>
        <v/>
      </c>
      <c r="W61" s="2" t="str">
        <f>IF(ISNA(VLOOKUP(CN61,[12]创新创业宣讲!$E$17:$E$213,2,0)),"",1)</f>
        <v/>
      </c>
      <c r="X61" s="2" t="str">
        <f>IF(ISNA(VLOOKUP(CN61,[13]日程信息!$A$11:$A$55,2,0)),"",1)</f>
        <v/>
      </c>
      <c r="Y61" s="2" t="str">
        <f>IF(ISNA(VLOOKUP(CN61,[14]日程信息!$A$11:$A$44,2,0)),"",1)</f>
        <v/>
      </c>
      <c r="Z61" s="2" t="str">
        <f>IF(ISNA(VLOOKUP(CN61,[15]日程信息!$A$11:$A$45,2,0)),"",1)</f>
        <v/>
      </c>
      <c r="AA61" s="2" t="str">
        <f>IF(ISNA(VLOOKUP(CN61,[16]日程信息!$A$11:$A$45,2,0)),"",1)</f>
        <v/>
      </c>
      <c r="AB61" s="2" t="str">
        <f>IF(ISNA(VLOOKUP(CN61,[17]日程信息!$A$11:$A$37,2,0)),"",1)</f>
        <v/>
      </c>
      <c r="AC61" s="8"/>
      <c r="AD61" s="2"/>
      <c r="AE61" s="2"/>
      <c r="AF61" s="2"/>
      <c r="AG61" s="2"/>
      <c r="AH61" s="2"/>
      <c r="AI61" s="2">
        <v>1</v>
      </c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>
        <v>1</v>
      </c>
      <c r="CC61" s="2">
        <v>1</v>
      </c>
      <c r="CD61" s="2"/>
      <c r="CE61" s="2"/>
      <c r="CF61" s="2"/>
      <c r="CG61" s="2"/>
      <c r="CH61" s="2"/>
      <c r="CI61" s="2"/>
      <c r="CJ61" s="2"/>
      <c r="CK61" s="2"/>
      <c r="CL61" s="2"/>
      <c r="CM61" s="2">
        <f t="shared" si="1"/>
        <v>3</v>
      </c>
      <c r="CN61" s="5" t="s">
        <v>770</v>
      </c>
    </row>
    <row r="62" spans="1:92">
      <c r="A62" s="2">
        <v>61</v>
      </c>
      <c r="B62" s="5" t="s">
        <v>772</v>
      </c>
      <c r="C62" s="5" t="s">
        <v>773</v>
      </c>
      <c r="D62" s="5" t="s">
        <v>743</v>
      </c>
      <c r="E62" s="2" t="s">
        <v>651</v>
      </c>
      <c r="F62" s="2"/>
      <c r="G62" s="2"/>
      <c r="H62" s="2"/>
      <c r="I62" s="2"/>
      <c r="J62" s="2">
        <v>1</v>
      </c>
      <c r="K62" s="2"/>
      <c r="L62" s="2"/>
      <c r="M62" s="2"/>
      <c r="N62" s="2"/>
      <c r="O62" s="2"/>
      <c r="P62" s="2"/>
      <c r="Q62" s="2"/>
      <c r="R62" s="2"/>
      <c r="S62" s="2">
        <v>0</v>
      </c>
      <c r="T62" s="2" t="str">
        <f>IF(ISNA(VLOOKUP(CN62,[8]日程信息!$A$11:$A$298,2,0)),"",1)</f>
        <v/>
      </c>
      <c r="U62" s="2" t="str">
        <f>IF(ISNA(VLOOKUP(CN62,[9]视频会议通话详单!$A$7:$A$252,2,0)),"",1)</f>
        <v/>
      </c>
      <c r="V62" s="2" t="str">
        <f>IF(ISNA(VLOOKUP(CN62,[11]日程信息!$A$11:$A$35,2,0)),"",1)</f>
        <v/>
      </c>
      <c r="W62" s="2" t="str">
        <f>IF(ISNA(VLOOKUP(CN62,[12]创新创业宣讲!$E$17:$E$213,2,0)),"",1)</f>
        <v/>
      </c>
      <c r="X62" s="2" t="str">
        <f>IF(ISNA(VLOOKUP(CN62,[13]日程信息!$A$11:$A$55,2,0)),"",1)</f>
        <v/>
      </c>
      <c r="Y62" s="2" t="str">
        <f>IF(ISNA(VLOOKUP(CN62,[14]日程信息!$A$11:$A$44,2,0)),"",1)</f>
        <v/>
      </c>
      <c r="Z62" s="2" t="str">
        <f>IF(ISNA(VLOOKUP(CN62,[15]日程信息!$A$11:$A$45,2,0)),"",1)</f>
        <v/>
      </c>
      <c r="AA62" s="2" t="str">
        <f>IF(ISNA(VLOOKUP(CN62,[16]日程信息!$A$11:$A$45,2,0)),"",1)</f>
        <v/>
      </c>
      <c r="AB62" s="2" t="str">
        <f>IF(ISNA(VLOOKUP(CN62,[17]日程信息!$A$11:$A$37,2,0)),"",1)</f>
        <v/>
      </c>
      <c r="AC62" s="8"/>
      <c r="AD62" s="2"/>
      <c r="AE62" s="2"/>
      <c r="AF62" s="2"/>
      <c r="AG62" s="2"/>
      <c r="AH62" s="2"/>
      <c r="AI62" s="2">
        <v>1</v>
      </c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>
        <v>1</v>
      </c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>
        <f t="shared" si="1"/>
        <v>3</v>
      </c>
      <c r="CN62" s="5" t="s">
        <v>772</v>
      </c>
    </row>
    <row r="63" spans="1:92">
      <c r="A63" s="2">
        <v>62</v>
      </c>
      <c r="B63" s="5" t="s">
        <v>774</v>
      </c>
      <c r="C63" s="5" t="s">
        <v>775</v>
      </c>
      <c r="D63" s="5" t="s">
        <v>743</v>
      </c>
      <c r="E63" s="2" t="s">
        <v>651</v>
      </c>
      <c r="F63" s="2"/>
      <c r="G63" s="2"/>
      <c r="H63" s="2"/>
      <c r="I63" s="2"/>
      <c r="J63" s="2"/>
      <c r="K63" s="2">
        <v>2</v>
      </c>
      <c r="L63" s="2"/>
      <c r="M63" s="2">
        <v>1</v>
      </c>
      <c r="N63" s="2"/>
      <c r="O63" s="2"/>
      <c r="P63" s="2"/>
      <c r="Q63" s="2">
        <v>1</v>
      </c>
      <c r="R63" s="2">
        <v>1</v>
      </c>
      <c r="S63" s="2">
        <v>0</v>
      </c>
      <c r="T63" s="2" t="str">
        <f>IF(ISNA(VLOOKUP(CN63,[8]日程信息!$A$11:$A$298,2,0)),"",1)</f>
        <v/>
      </c>
      <c r="U63" s="2" t="str">
        <f>IF(ISNA(VLOOKUP(CN63,[9]视频会议通话详单!$A$7:$A$252,2,0)),"",1)</f>
        <v/>
      </c>
      <c r="V63" s="2" t="str">
        <f>IF(ISNA(VLOOKUP(CN63,[11]日程信息!$A$11:$A$35,2,0)),"",1)</f>
        <v/>
      </c>
      <c r="W63" s="2" t="str">
        <f>IF(ISNA(VLOOKUP(CN63,[12]创新创业宣讲!$E$17:$E$213,2,0)),"",1)</f>
        <v/>
      </c>
      <c r="X63" s="2" t="str">
        <f>IF(ISNA(VLOOKUP(CN63,[13]日程信息!$A$11:$A$55,2,0)),"",1)</f>
        <v/>
      </c>
      <c r="Y63" s="2" t="str">
        <f>IF(ISNA(VLOOKUP(CN63,[14]日程信息!$A$11:$A$44,2,0)),"",1)</f>
        <v/>
      </c>
      <c r="Z63" s="2" t="str">
        <f>IF(ISNA(VLOOKUP(CN63,[15]日程信息!$A$11:$A$45,2,0)),"",1)</f>
        <v/>
      </c>
      <c r="AA63" s="2" t="str">
        <f>IF(ISNA(VLOOKUP(CN63,[16]日程信息!$A$11:$A$45,2,0)),"",1)</f>
        <v/>
      </c>
      <c r="AB63" s="2" t="str">
        <f>IF(ISNA(VLOOKUP(CN63,[17]日程信息!$A$11:$A$37,2,0)),"",1)</f>
        <v/>
      </c>
      <c r="AC63" s="8"/>
      <c r="AD63" s="2"/>
      <c r="AE63" s="2"/>
      <c r="AF63" s="2"/>
      <c r="AG63" s="2">
        <v>1</v>
      </c>
      <c r="AH63" s="2"/>
      <c r="AI63" s="2">
        <v>1</v>
      </c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>
        <v>1</v>
      </c>
      <c r="AU63" s="2"/>
      <c r="AV63" s="2">
        <v>1</v>
      </c>
      <c r="AW63" s="2"/>
      <c r="AX63" s="2"/>
      <c r="AY63" s="2"/>
      <c r="AZ63" s="2">
        <f>VLOOKUP(CN63,[20]日程信息!$A$11:$B$60,2,FALSE)</f>
        <v>1</v>
      </c>
      <c r="BA63" s="2"/>
      <c r="BB63" s="2"/>
      <c r="BC63" s="2"/>
      <c r="BD63" s="2"/>
      <c r="BE63" s="2"/>
      <c r="BF63" s="2"/>
      <c r="BG63" s="2"/>
      <c r="BH63" s="2">
        <v>1</v>
      </c>
      <c r="BI63" s="2">
        <v>1</v>
      </c>
      <c r="BJ63" s="2"/>
      <c r="BK63" s="2"/>
      <c r="BL63" s="2">
        <v>1</v>
      </c>
      <c r="BM63" s="2"/>
      <c r="BN63" s="2"/>
      <c r="BO63" s="2">
        <v>1</v>
      </c>
      <c r="BP63" s="2"/>
      <c r="BQ63" s="2">
        <v>1</v>
      </c>
      <c r="BR63" s="2"/>
      <c r="BS63" s="2"/>
      <c r="BT63" s="2"/>
      <c r="BU63" s="2"/>
      <c r="BV63" s="2">
        <v>1</v>
      </c>
      <c r="BW63" s="2">
        <v>1</v>
      </c>
      <c r="BX63" s="2"/>
      <c r="BY63" s="2">
        <v>1</v>
      </c>
      <c r="BZ63" s="2"/>
      <c r="CA63" s="2"/>
      <c r="CB63" s="2"/>
      <c r="CC63" s="2"/>
      <c r="CD63" s="2"/>
      <c r="CE63" s="2"/>
      <c r="CF63" s="2"/>
      <c r="CG63" s="2"/>
      <c r="CH63" s="2">
        <v>1</v>
      </c>
      <c r="CI63" s="2"/>
      <c r="CJ63" s="2"/>
      <c r="CK63" s="2"/>
      <c r="CL63" s="2"/>
      <c r="CM63" s="2">
        <f t="shared" si="1"/>
        <v>19</v>
      </c>
      <c r="CN63" s="5" t="s">
        <v>774</v>
      </c>
    </row>
    <row r="64" spans="1:92">
      <c r="A64" s="2">
        <v>63</v>
      </c>
      <c r="B64" s="5" t="s">
        <v>776</v>
      </c>
      <c r="C64" s="5" t="s">
        <v>777</v>
      </c>
      <c r="D64" s="5" t="s">
        <v>743</v>
      </c>
      <c r="E64" s="2" t="s">
        <v>651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>
        <v>0</v>
      </c>
      <c r="T64" s="2" t="str">
        <f>IF(ISNA(VLOOKUP(CN64,[8]日程信息!$A$11:$A$298,2,0)),"",1)</f>
        <v/>
      </c>
      <c r="U64" s="2" t="str">
        <f>IF(ISNA(VLOOKUP(CN64,[9]视频会议通话详单!$A$7:$A$252,2,0)),"",1)</f>
        <v/>
      </c>
      <c r="V64" s="2" t="str">
        <f>IF(ISNA(VLOOKUP(CN64,[11]日程信息!$A$11:$A$35,2,0)),"",1)</f>
        <v/>
      </c>
      <c r="W64" s="2" t="str">
        <f>IF(ISNA(VLOOKUP(CN64,[12]创新创业宣讲!$E$17:$E$213,2,0)),"",1)</f>
        <v/>
      </c>
      <c r="X64" s="2" t="str">
        <f>IF(ISNA(VLOOKUP(CN64,[13]日程信息!$A$11:$A$55,2,0)),"",1)</f>
        <v/>
      </c>
      <c r="Y64" s="2" t="str">
        <f>IF(ISNA(VLOOKUP(CN64,[14]日程信息!$A$11:$A$44,2,0)),"",1)</f>
        <v/>
      </c>
      <c r="Z64" s="2" t="str">
        <f>IF(ISNA(VLOOKUP(CN64,[15]日程信息!$A$11:$A$45,2,0)),"",1)</f>
        <v/>
      </c>
      <c r="AA64" s="2" t="str">
        <f>IF(ISNA(VLOOKUP(CN64,[16]日程信息!$A$11:$A$45,2,0)),"",1)</f>
        <v/>
      </c>
      <c r="AB64" s="2" t="str">
        <f>IF(ISNA(VLOOKUP(CN64,[17]日程信息!$A$11:$A$37,2,0)),"",1)</f>
        <v/>
      </c>
      <c r="AC64" s="8"/>
      <c r="AD64" s="2"/>
      <c r="AE64" s="2"/>
      <c r="AF64" s="2"/>
      <c r="AG64" s="2"/>
      <c r="AH64" s="2"/>
      <c r="AI64" s="2">
        <v>1</v>
      </c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>
        <v>1</v>
      </c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>
        <f t="shared" si="1"/>
        <v>2</v>
      </c>
      <c r="CN64" s="5" t="s">
        <v>776</v>
      </c>
    </row>
    <row r="65" spans="1:92">
      <c r="A65" s="2">
        <v>64</v>
      </c>
      <c r="B65" s="5" t="s">
        <v>778</v>
      </c>
      <c r="C65" s="5" t="s">
        <v>779</v>
      </c>
      <c r="D65" s="5" t="s">
        <v>743</v>
      </c>
      <c r="E65" s="2" t="s">
        <v>651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>
        <v>0</v>
      </c>
      <c r="T65" s="2" t="str">
        <f>IF(ISNA(VLOOKUP(CN65,[8]日程信息!$A$11:$A$298,2,0)),"",1)</f>
        <v/>
      </c>
      <c r="U65" s="2">
        <f>IF(ISNA(VLOOKUP(CN65,[9]视频会议通话详单!$A$7:$A$252,2,0)),"",1)</f>
        <v>1</v>
      </c>
      <c r="V65" s="2" t="str">
        <f>IF(ISNA(VLOOKUP(CN65,[11]日程信息!$A$11:$A$35,2,0)),"",1)</f>
        <v/>
      </c>
      <c r="W65" s="2" t="str">
        <f>IF(ISNA(VLOOKUP(CN65,[12]创新创业宣讲!$E$17:$E$213,2,0)),"",1)</f>
        <v/>
      </c>
      <c r="X65" s="2" t="str">
        <f>IF(ISNA(VLOOKUP(CN65,[13]日程信息!$A$11:$A$55,2,0)),"",1)</f>
        <v/>
      </c>
      <c r="Y65" s="2" t="str">
        <f>IF(ISNA(VLOOKUP(CN65,[14]日程信息!$A$11:$A$44,2,0)),"",1)</f>
        <v/>
      </c>
      <c r="Z65" s="2" t="str">
        <f>IF(ISNA(VLOOKUP(CN65,[15]日程信息!$A$11:$A$45,2,0)),"",1)</f>
        <v/>
      </c>
      <c r="AA65" s="2" t="str">
        <f>IF(ISNA(VLOOKUP(CN65,[16]日程信息!$A$11:$A$45,2,0)),"",1)</f>
        <v/>
      </c>
      <c r="AB65" s="2" t="str">
        <f>IF(ISNA(VLOOKUP(CN65,[17]日程信息!$A$11:$A$37,2,0)),"",1)</f>
        <v/>
      </c>
      <c r="AC65" s="8"/>
      <c r="AD65" s="2"/>
      <c r="AE65" s="2"/>
      <c r="AF65" s="2"/>
      <c r="AG65" s="2"/>
      <c r="AH65" s="2"/>
      <c r="AI65" s="2">
        <v>1</v>
      </c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>
        <v>1</v>
      </c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>
        <v>1</v>
      </c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>
        <v>1</v>
      </c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>
        <f t="shared" si="1"/>
        <v>5</v>
      </c>
      <c r="CN65" s="5" t="s">
        <v>778</v>
      </c>
    </row>
    <row r="66" spans="1:92">
      <c r="A66" s="2">
        <v>65</v>
      </c>
      <c r="B66" s="5" t="s">
        <v>780</v>
      </c>
      <c r="C66" s="5" t="s">
        <v>781</v>
      </c>
      <c r="D66" s="5" t="s">
        <v>743</v>
      </c>
      <c r="E66" s="2" t="s">
        <v>651</v>
      </c>
      <c r="F66" s="2"/>
      <c r="G66" s="2"/>
      <c r="H66" s="2"/>
      <c r="I66" s="2"/>
      <c r="J66" s="2">
        <v>1</v>
      </c>
      <c r="K66" s="2"/>
      <c r="L66" s="2"/>
      <c r="M66" s="2">
        <v>1</v>
      </c>
      <c r="N66" s="2"/>
      <c r="O66" s="2"/>
      <c r="P66" s="2"/>
      <c r="Q66" s="2"/>
      <c r="R66" s="2"/>
      <c r="S66" s="2">
        <v>0</v>
      </c>
      <c r="T66" s="2" t="str">
        <f>IF(ISNA(VLOOKUP(CN66,[8]日程信息!$A$11:$A$298,2,0)),"",1)</f>
        <v/>
      </c>
      <c r="U66" s="2" t="str">
        <f>IF(ISNA(VLOOKUP(CN66,[9]视频会议通话详单!$A$7:$A$252,2,0)),"",1)</f>
        <v/>
      </c>
      <c r="V66" s="2" t="str">
        <f>IF(ISNA(VLOOKUP(CN66,[11]日程信息!$A$11:$A$35,2,0)),"",1)</f>
        <v/>
      </c>
      <c r="W66" s="2" t="str">
        <f>IF(ISNA(VLOOKUP(CN66,[12]创新创业宣讲!$E$17:$E$213,2,0)),"",1)</f>
        <v/>
      </c>
      <c r="X66" s="2" t="str">
        <f>IF(ISNA(VLOOKUP(CN66,[13]日程信息!$A$11:$A$55,2,0)),"",1)</f>
        <v/>
      </c>
      <c r="Y66" s="2" t="str">
        <f>IF(ISNA(VLOOKUP(CN66,[14]日程信息!$A$11:$A$44,2,0)),"",1)</f>
        <v/>
      </c>
      <c r="Z66" s="2" t="str">
        <f>IF(ISNA(VLOOKUP(CN66,[15]日程信息!$A$11:$A$45,2,0)),"",1)</f>
        <v/>
      </c>
      <c r="AA66" s="2" t="str">
        <f>IF(ISNA(VLOOKUP(CN66,[16]日程信息!$A$11:$A$45,2,0)),"",1)</f>
        <v/>
      </c>
      <c r="AB66" s="2" t="str">
        <f>IF(ISNA(VLOOKUP(CN66,[17]日程信息!$A$11:$A$37,2,0)),"",1)</f>
        <v/>
      </c>
      <c r="AC66" s="8"/>
      <c r="AD66" s="2"/>
      <c r="AE66" s="2"/>
      <c r="AF66" s="2"/>
      <c r="AG66" s="2"/>
      <c r="AH66" s="2"/>
      <c r="AI66" s="2">
        <v>1</v>
      </c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>
        <v>1</v>
      </c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>
        <v>1</v>
      </c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>
        <v>1</v>
      </c>
      <c r="CE66" s="2"/>
      <c r="CF66" s="2"/>
      <c r="CG66" s="2"/>
      <c r="CH66" s="2"/>
      <c r="CI66" s="2"/>
      <c r="CJ66" s="2"/>
      <c r="CK66" s="2"/>
      <c r="CL66" s="2"/>
      <c r="CM66" s="2">
        <f t="shared" si="1"/>
        <v>6</v>
      </c>
      <c r="CN66" s="5" t="s">
        <v>780</v>
      </c>
    </row>
    <row r="67" spans="1:92">
      <c r="A67" s="2">
        <v>66</v>
      </c>
      <c r="B67" s="5" t="s">
        <v>782</v>
      </c>
      <c r="C67" s="5" t="s">
        <v>783</v>
      </c>
      <c r="D67" s="5" t="s">
        <v>743</v>
      </c>
      <c r="E67" s="2" t="s">
        <v>651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>
        <v>0</v>
      </c>
      <c r="T67" s="2" t="str">
        <f>IF(ISNA(VLOOKUP(CN67,[8]日程信息!$A$11:$A$298,2,0)),"",1)</f>
        <v/>
      </c>
      <c r="U67" s="2" t="str">
        <f>IF(ISNA(VLOOKUP(CN67,[9]视频会议通话详单!$A$7:$A$252,2,0)),"",1)</f>
        <v/>
      </c>
      <c r="V67" s="2" t="str">
        <f>IF(ISNA(VLOOKUP(CN67,[11]日程信息!$A$11:$A$35,2,0)),"",1)</f>
        <v/>
      </c>
      <c r="W67" s="2" t="str">
        <f>IF(ISNA(VLOOKUP(CN67,[12]创新创业宣讲!$E$17:$E$213,2,0)),"",1)</f>
        <v/>
      </c>
      <c r="X67" s="2" t="str">
        <f>IF(ISNA(VLOOKUP(CN67,[13]日程信息!$A$11:$A$55,2,0)),"",1)</f>
        <v/>
      </c>
      <c r="Y67" s="2" t="str">
        <f>IF(ISNA(VLOOKUP(CN67,[14]日程信息!$A$11:$A$44,2,0)),"",1)</f>
        <v/>
      </c>
      <c r="Z67" s="2" t="str">
        <f>IF(ISNA(VLOOKUP(CN67,[15]日程信息!$A$11:$A$45,2,0)),"",1)</f>
        <v/>
      </c>
      <c r="AA67" s="2" t="str">
        <f>IF(ISNA(VLOOKUP(CN67,[16]日程信息!$A$11:$A$45,2,0)),"",1)</f>
        <v/>
      </c>
      <c r="AB67" s="2" t="str">
        <f>IF(ISNA(VLOOKUP(CN67,[17]日程信息!$A$11:$A$37,2,0)),"",1)</f>
        <v/>
      </c>
      <c r="AC67" s="8"/>
      <c r="AD67" s="2"/>
      <c r="AE67" s="2"/>
      <c r="AF67" s="2"/>
      <c r="AG67" s="2"/>
      <c r="AH67" s="2"/>
      <c r="AI67" s="2">
        <v>1</v>
      </c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>
        <v>1</v>
      </c>
      <c r="AW67" s="2"/>
      <c r="AX67" s="2"/>
      <c r="AY67" s="2"/>
      <c r="AZ67" s="2"/>
      <c r="BA67" s="2"/>
      <c r="BB67" s="2">
        <v>1</v>
      </c>
      <c r="BC67" s="2"/>
      <c r="BD67" s="2"/>
      <c r="BE67" s="2"/>
      <c r="BF67" s="2"/>
      <c r="BG67" s="2"/>
      <c r="BH67" s="2">
        <v>1</v>
      </c>
      <c r="BI67" s="2"/>
      <c r="BJ67" s="2"/>
      <c r="BK67" s="2"/>
      <c r="BL67" s="2"/>
      <c r="BM67" s="2"/>
      <c r="BN67" s="2"/>
      <c r="BO67" s="2"/>
      <c r="BP67" s="2"/>
      <c r="BQ67" s="2">
        <v>1</v>
      </c>
      <c r="BR67" s="2"/>
      <c r="BS67" s="2"/>
      <c r="BT67" s="2"/>
      <c r="BU67" s="2">
        <v>1</v>
      </c>
      <c r="BV67" s="2">
        <v>1</v>
      </c>
      <c r="BW67" s="2">
        <v>1</v>
      </c>
      <c r="BX67" s="2"/>
      <c r="BY67" s="2"/>
      <c r="BZ67" s="2"/>
      <c r="CA67" s="2"/>
      <c r="CB67" s="2"/>
      <c r="CC67" s="2"/>
      <c r="CD67" s="2">
        <v>1</v>
      </c>
      <c r="CE67" s="2"/>
      <c r="CF67" s="2"/>
      <c r="CG67" s="2"/>
      <c r="CH67" s="2"/>
      <c r="CI67" s="2"/>
      <c r="CJ67" s="2"/>
      <c r="CK67" s="2"/>
      <c r="CL67" s="2"/>
      <c r="CM67" s="2">
        <f t="shared" ref="CM67:CM98" si="2">SUM(F67:CL67)</f>
        <v>9</v>
      </c>
      <c r="CN67" s="5" t="s">
        <v>782</v>
      </c>
    </row>
    <row r="68" spans="1:92">
      <c r="A68" s="2">
        <v>67</v>
      </c>
      <c r="B68" s="5" t="s">
        <v>784</v>
      </c>
      <c r="C68" s="5" t="s">
        <v>785</v>
      </c>
      <c r="D68" s="5" t="s">
        <v>743</v>
      </c>
      <c r="E68" s="2" t="s">
        <v>651</v>
      </c>
      <c r="F68" s="2"/>
      <c r="G68" s="2"/>
      <c r="H68" s="2"/>
      <c r="I68" s="2"/>
      <c r="J68" s="2">
        <v>1</v>
      </c>
      <c r="K68" s="2"/>
      <c r="L68" s="2">
        <v>1</v>
      </c>
      <c r="M68" s="2"/>
      <c r="N68" s="2"/>
      <c r="O68" s="2"/>
      <c r="P68" s="2"/>
      <c r="Q68" s="2"/>
      <c r="R68" s="2"/>
      <c r="S68" s="2">
        <v>0</v>
      </c>
      <c r="T68" s="2" t="str">
        <f>IF(ISNA(VLOOKUP(CN68,[8]日程信息!$A$11:$A$298,2,0)),"",1)</f>
        <v/>
      </c>
      <c r="U68" s="2" t="str">
        <f>IF(ISNA(VLOOKUP(CN68,[9]视频会议通话详单!$A$7:$A$252,2,0)),"",1)</f>
        <v/>
      </c>
      <c r="V68" s="2" t="str">
        <f>IF(ISNA(VLOOKUP(CN68,[11]日程信息!$A$11:$A$35,2,0)),"",1)</f>
        <v/>
      </c>
      <c r="W68" s="2" t="str">
        <f>IF(ISNA(VLOOKUP(CN68,[12]创新创业宣讲!$E$17:$E$213,2,0)),"",1)</f>
        <v/>
      </c>
      <c r="X68" s="2" t="str">
        <f>IF(ISNA(VLOOKUP(CN68,[13]日程信息!$A$11:$A$55,2,0)),"",1)</f>
        <v/>
      </c>
      <c r="Y68" s="2" t="str">
        <f>IF(ISNA(VLOOKUP(CN68,[14]日程信息!$A$11:$A$44,2,0)),"",1)</f>
        <v/>
      </c>
      <c r="Z68" s="2" t="str">
        <f>IF(ISNA(VLOOKUP(CN68,[15]日程信息!$A$11:$A$45,2,0)),"",1)</f>
        <v/>
      </c>
      <c r="AA68" s="2" t="str">
        <f>IF(ISNA(VLOOKUP(CN68,[16]日程信息!$A$11:$A$45,2,0)),"",1)</f>
        <v/>
      </c>
      <c r="AB68" s="2" t="str">
        <f>IF(ISNA(VLOOKUP(CN68,[17]日程信息!$A$11:$A$37,2,0)),"",1)</f>
        <v/>
      </c>
      <c r="AC68" s="8"/>
      <c r="AD68" s="2"/>
      <c r="AE68" s="2"/>
      <c r="AF68" s="2"/>
      <c r="AG68" s="2"/>
      <c r="AH68" s="2"/>
      <c r="AI68" s="2">
        <v>1</v>
      </c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>
        <v>1</v>
      </c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>
        <v>1</v>
      </c>
      <c r="BI68" s="2"/>
      <c r="BJ68" s="2">
        <v>1</v>
      </c>
      <c r="BK68" s="2">
        <v>1</v>
      </c>
      <c r="BL68" s="2">
        <v>1</v>
      </c>
      <c r="BM68" s="2"/>
      <c r="BN68" s="2"/>
      <c r="BO68" s="2">
        <v>1</v>
      </c>
      <c r="BP68" s="2"/>
      <c r="BQ68" s="2"/>
      <c r="BR68" s="2"/>
      <c r="BS68" s="2">
        <v>1</v>
      </c>
      <c r="BT68" s="2"/>
      <c r="BU68" s="2"/>
      <c r="BV68" s="2"/>
      <c r="BW68" s="2"/>
      <c r="BX68" s="2"/>
      <c r="BY68" s="2">
        <v>1</v>
      </c>
      <c r="BZ68" s="2"/>
      <c r="CA68" s="2"/>
      <c r="CB68" s="2">
        <v>1</v>
      </c>
      <c r="CC68" s="2"/>
      <c r="CD68" s="2"/>
      <c r="CE68" s="2"/>
      <c r="CF68" s="2">
        <v>1</v>
      </c>
      <c r="CG68" s="2"/>
      <c r="CH68" s="2"/>
      <c r="CI68" s="2"/>
      <c r="CJ68" s="2"/>
      <c r="CK68" s="2"/>
      <c r="CL68" s="2"/>
      <c r="CM68" s="2">
        <f t="shared" si="2"/>
        <v>13</v>
      </c>
      <c r="CN68" s="5" t="s">
        <v>784</v>
      </c>
    </row>
    <row r="69" spans="1:92">
      <c r="A69" s="2">
        <v>68</v>
      </c>
      <c r="B69" s="5" t="s">
        <v>786</v>
      </c>
      <c r="C69" s="5" t="s">
        <v>787</v>
      </c>
      <c r="D69" s="5" t="s">
        <v>743</v>
      </c>
      <c r="E69" s="2" t="s">
        <v>651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>
        <v>0</v>
      </c>
      <c r="T69" s="2" t="str">
        <f>IF(ISNA(VLOOKUP(CN69,[8]日程信息!$A$11:$A$298,2,0)),"",1)</f>
        <v/>
      </c>
      <c r="U69" s="2" t="str">
        <f>IF(ISNA(VLOOKUP(CN69,[9]视频会议通话详单!$A$7:$A$252,2,0)),"",1)</f>
        <v/>
      </c>
      <c r="V69" s="2" t="str">
        <f>IF(ISNA(VLOOKUP(CN69,[11]日程信息!$A$11:$A$35,2,0)),"",1)</f>
        <v/>
      </c>
      <c r="W69" s="2" t="str">
        <f>IF(ISNA(VLOOKUP(CN69,[12]创新创业宣讲!$E$17:$E$213,2,0)),"",1)</f>
        <v/>
      </c>
      <c r="X69" s="2" t="str">
        <f>IF(ISNA(VLOOKUP(CN69,[13]日程信息!$A$11:$A$55,2,0)),"",1)</f>
        <v/>
      </c>
      <c r="Y69" s="2" t="str">
        <f>IF(ISNA(VLOOKUP(CN69,[14]日程信息!$A$11:$A$44,2,0)),"",1)</f>
        <v/>
      </c>
      <c r="Z69" s="2" t="str">
        <f>IF(ISNA(VLOOKUP(CN69,[15]日程信息!$A$11:$A$45,2,0)),"",1)</f>
        <v/>
      </c>
      <c r="AA69" s="2" t="str">
        <f>IF(ISNA(VLOOKUP(CN69,[16]日程信息!$A$11:$A$45,2,0)),"",1)</f>
        <v/>
      </c>
      <c r="AB69" s="2" t="str">
        <f>IF(ISNA(VLOOKUP(CN69,[17]日程信息!$A$11:$A$37,2,0)),"",1)</f>
        <v/>
      </c>
      <c r="AC69" s="8"/>
      <c r="AD69" s="2"/>
      <c r="AE69" s="2"/>
      <c r="AF69" s="2"/>
      <c r="AG69" s="2"/>
      <c r="AH69" s="2"/>
      <c r="AI69" s="2">
        <v>1</v>
      </c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>
        <v>1</v>
      </c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>
        <v>1</v>
      </c>
      <c r="BW69" s="2">
        <v>1</v>
      </c>
      <c r="BX69" s="2"/>
      <c r="BY69" s="2"/>
      <c r="BZ69" s="2"/>
      <c r="CA69" s="2"/>
      <c r="CB69" s="2"/>
      <c r="CC69" s="2"/>
      <c r="CD69" s="2">
        <v>1</v>
      </c>
      <c r="CE69" s="2"/>
      <c r="CF69" s="2"/>
      <c r="CG69" s="2"/>
      <c r="CH69" s="2"/>
      <c r="CI69" s="2"/>
      <c r="CJ69" s="2"/>
      <c r="CK69" s="2"/>
      <c r="CL69" s="2"/>
      <c r="CM69" s="2">
        <f t="shared" si="2"/>
        <v>5</v>
      </c>
      <c r="CN69" s="5" t="s">
        <v>786</v>
      </c>
    </row>
    <row r="70" spans="1:92">
      <c r="A70" s="2">
        <v>69</v>
      </c>
      <c r="B70" s="5" t="s">
        <v>788</v>
      </c>
      <c r="C70" s="5" t="s">
        <v>789</v>
      </c>
      <c r="D70" s="5" t="s">
        <v>790</v>
      </c>
      <c r="E70" s="2" t="s">
        <v>651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>
        <v>1</v>
      </c>
      <c r="R70" s="2">
        <v>1</v>
      </c>
      <c r="S70" s="2">
        <v>0</v>
      </c>
      <c r="T70" s="2" t="str">
        <f>IF(ISNA(VLOOKUP(CN70,[8]日程信息!$A$11:$A$298,2,0)),"",1)</f>
        <v/>
      </c>
      <c r="U70" s="2" t="str">
        <f>IF(ISNA(VLOOKUP(CN70,[9]视频会议通话详单!$A$7:$A$252,2,0)),"",1)</f>
        <v/>
      </c>
      <c r="V70" s="2">
        <f>IF(ISNA(VLOOKUP(CN70,[11]日程信息!$A$11:$A$35,2,0)),"",1)</f>
        <v>1</v>
      </c>
      <c r="W70" s="2" t="str">
        <f>IF(ISNA(VLOOKUP(CN70,[12]创新创业宣讲!$E$17:$E$213,2,0)),"",1)</f>
        <v/>
      </c>
      <c r="X70" s="2" t="str">
        <f>IF(ISNA(VLOOKUP(CN70,[13]日程信息!$A$11:$A$55,2,0)),"",1)</f>
        <v/>
      </c>
      <c r="Y70" s="2" t="str">
        <f>IF(ISNA(VLOOKUP(CN70,[14]日程信息!$A$11:$A$44,2,0)),"",1)</f>
        <v/>
      </c>
      <c r="Z70" s="2" t="str">
        <f>IF(ISNA(VLOOKUP(CN70,[15]日程信息!$A$11:$A$45,2,0)),"",1)</f>
        <v/>
      </c>
      <c r="AA70" s="2" t="str">
        <f>IF(ISNA(VLOOKUP(CN70,[16]日程信息!$A$11:$A$45,2,0)),"",1)</f>
        <v/>
      </c>
      <c r="AB70" s="2" t="str">
        <f>IF(ISNA(VLOOKUP(CN70,[17]日程信息!$A$11:$A$37,2,0)),"",1)</f>
        <v/>
      </c>
      <c r="AC70" s="8"/>
      <c r="AD70" s="2"/>
      <c r="AE70" s="2"/>
      <c r="AF70" s="2"/>
      <c r="AG70" s="2"/>
      <c r="AH70" s="2">
        <v>1</v>
      </c>
      <c r="AI70" s="2">
        <v>1</v>
      </c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>
        <v>1</v>
      </c>
      <c r="AW70" s="2"/>
      <c r="AX70" s="2"/>
      <c r="AY70" s="2">
        <v>1</v>
      </c>
      <c r="AZ70" s="2"/>
      <c r="BA70" s="2"/>
      <c r="BB70" s="2">
        <v>1</v>
      </c>
      <c r="BC70" s="2"/>
      <c r="BD70" s="2"/>
      <c r="BE70" s="2"/>
      <c r="BF70" s="2"/>
      <c r="BG70" s="2"/>
      <c r="BH70" s="2">
        <v>1</v>
      </c>
      <c r="BI70" s="2">
        <v>1</v>
      </c>
      <c r="BJ70" s="2"/>
      <c r="BK70" s="2">
        <v>1</v>
      </c>
      <c r="BL70" s="2">
        <v>1</v>
      </c>
      <c r="BM70" s="2"/>
      <c r="BN70" s="2">
        <v>1</v>
      </c>
      <c r="BO70" s="2"/>
      <c r="BP70" s="2"/>
      <c r="BQ70" s="2"/>
      <c r="BR70" s="2">
        <v>1</v>
      </c>
      <c r="BS70" s="2"/>
      <c r="BT70" s="2"/>
      <c r="BU70" s="2"/>
      <c r="BV70" s="2"/>
      <c r="BW70" s="2"/>
      <c r="BX70" s="2"/>
      <c r="BY70" s="2"/>
      <c r="BZ70" s="2"/>
      <c r="CA70" s="2"/>
      <c r="CB70" s="2">
        <v>1</v>
      </c>
      <c r="CC70" s="2"/>
      <c r="CD70" s="2">
        <v>1</v>
      </c>
      <c r="CE70" s="2">
        <v>1</v>
      </c>
      <c r="CF70" s="2"/>
      <c r="CG70" s="2"/>
      <c r="CH70" s="2"/>
      <c r="CI70" s="2"/>
      <c r="CJ70" s="2"/>
      <c r="CK70" s="2">
        <v>4</v>
      </c>
      <c r="CL70" s="2">
        <v>4</v>
      </c>
      <c r="CM70" s="2">
        <f t="shared" si="2"/>
        <v>25</v>
      </c>
      <c r="CN70" s="5" t="s">
        <v>788</v>
      </c>
    </row>
    <row r="71" spans="1:92">
      <c r="A71" s="2">
        <v>70</v>
      </c>
      <c r="B71" s="5" t="s">
        <v>791</v>
      </c>
      <c r="C71" s="5" t="s">
        <v>792</v>
      </c>
      <c r="D71" s="5" t="s">
        <v>790</v>
      </c>
      <c r="E71" s="2" t="s">
        <v>651</v>
      </c>
      <c r="F71" s="2"/>
      <c r="G71" s="2"/>
      <c r="H71" s="2"/>
      <c r="I71" s="2"/>
      <c r="J71" s="2"/>
      <c r="K71" s="2"/>
      <c r="L71" s="2">
        <v>1</v>
      </c>
      <c r="M71" s="2"/>
      <c r="N71" s="2"/>
      <c r="O71" s="2"/>
      <c r="P71" s="2"/>
      <c r="Q71" s="2"/>
      <c r="R71" s="2"/>
      <c r="S71" s="2">
        <v>1</v>
      </c>
      <c r="T71" s="2" t="str">
        <f>IF(ISNA(VLOOKUP(CN71,[8]日程信息!$A$11:$A$298,2,0)),"",1)</f>
        <v/>
      </c>
      <c r="U71" s="2">
        <f>IF(ISNA(VLOOKUP(CN71,[9]视频会议通话详单!$A$7:$A$252,2,0)),"",1)</f>
        <v>1</v>
      </c>
      <c r="V71" s="2" t="str">
        <f>IF(ISNA(VLOOKUP(CN71,[11]日程信息!$A$11:$A$35,2,0)),"",1)</f>
        <v/>
      </c>
      <c r="W71" s="2" t="str">
        <f>IF(ISNA(VLOOKUP(CN71,[12]创新创业宣讲!$E$17:$E$213,2,0)),"",1)</f>
        <v/>
      </c>
      <c r="X71" s="2" t="str">
        <f>IF(ISNA(VLOOKUP(CN71,[13]日程信息!$A$11:$A$55,2,0)),"",1)</f>
        <v/>
      </c>
      <c r="Y71" s="2" t="str">
        <f>IF(ISNA(VLOOKUP(CN71,[14]日程信息!$A$11:$A$44,2,0)),"",1)</f>
        <v/>
      </c>
      <c r="Z71" s="2" t="str">
        <f>IF(ISNA(VLOOKUP(CN71,[15]日程信息!$A$11:$A$45,2,0)),"",1)</f>
        <v/>
      </c>
      <c r="AA71" s="2" t="str">
        <f>IF(ISNA(VLOOKUP(CN71,[16]日程信息!$A$11:$A$45,2,0)),"",1)</f>
        <v/>
      </c>
      <c r="AB71" s="2" t="str">
        <f>IF(ISNA(VLOOKUP(CN71,[17]日程信息!$A$11:$A$37,2,0)),"",1)</f>
        <v/>
      </c>
      <c r="AC71" s="8"/>
      <c r="AD71" s="2"/>
      <c r="AE71" s="2"/>
      <c r="AF71" s="2">
        <v>2</v>
      </c>
      <c r="AG71" s="2"/>
      <c r="AH71" s="2"/>
      <c r="AI71" s="2">
        <v>1</v>
      </c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>
        <v>1</v>
      </c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>
        <v>1</v>
      </c>
      <c r="BW71" s="2">
        <v>1</v>
      </c>
      <c r="BX71" s="2"/>
      <c r="BY71" s="2"/>
      <c r="BZ71" s="2"/>
      <c r="CA71" s="2"/>
      <c r="CB71" s="2"/>
      <c r="CC71" s="2"/>
      <c r="CD71" s="2">
        <v>1</v>
      </c>
      <c r="CE71" s="2"/>
      <c r="CF71" s="2"/>
      <c r="CG71" s="2"/>
      <c r="CH71" s="2"/>
      <c r="CI71" s="2"/>
      <c r="CJ71" s="2"/>
      <c r="CK71" s="2"/>
      <c r="CL71" s="2">
        <v>4</v>
      </c>
      <c r="CM71" s="2">
        <f t="shared" si="2"/>
        <v>14</v>
      </c>
      <c r="CN71" s="5" t="s">
        <v>791</v>
      </c>
    </row>
    <row r="72" spans="1:92">
      <c r="A72" s="2">
        <v>71</v>
      </c>
      <c r="B72" s="5" t="s">
        <v>793</v>
      </c>
      <c r="C72" s="5" t="s">
        <v>794</v>
      </c>
      <c r="D72" s="5" t="s">
        <v>790</v>
      </c>
      <c r="E72" s="2" t="s">
        <v>651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>
        <v>0</v>
      </c>
      <c r="T72" s="2" t="str">
        <f>IF(ISNA(VLOOKUP(CN72,[8]日程信息!$A$11:$A$298,2,0)),"",1)</f>
        <v/>
      </c>
      <c r="U72" s="2" t="str">
        <f>IF(ISNA(VLOOKUP(CN72,[9]视频会议通话详单!$A$7:$A$252,2,0)),"",1)</f>
        <v/>
      </c>
      <c r="V72" s="2" t="str">
        <f>IF(ISNA(VLOOKUP(CN72,[11]日程信息!$A$11:$A$35,2,0)),"",1)</f>
        <v/>
      </c>
      <c r="W72" s="2" t="str">
        <f>IF(ISNA(VLOOKUP(CN72,[12]创新创业宣讲!$E$17:$E$213,2,0)),"",1)</f>
        <v/>
      </c>
      <c r="X72" s="2" t="str">
        <f>IF(ISNA(VLOOKUP(CN72,[13]日程信息!$A$11:$A$55,2,0)),"",1)</f>
        <v/>
      </c>
      <c r="Y72" s="2" t="str">
        <f>IF(ISNA(VLOOKUP(CN72,[14]日程信息!$A$11:$A$44,2,0)),"",1)</f>
        <v/>
      </c>
      <c r="Z72" s="2" t="str">
        <f>IF(ISNA(VLOOKUP(CN72,[15]日程信息!$A$11:$A$45,2,0)),"",1)</f>
        <v/>
      </c>
      <c r="AA72" s="2" t="str">
        <f>IF(ISNA(VLOOKUP(CN72,[16]日程信息!$A$11:$A$45,2,0)),"",1)</f>
        <v/>
      </c>
      <c r="AB72" s="2" t="str">
        <f>IF(ISNA(VLOOKUP(CN72,[17]日程信息!$A$11:$A$37,2,0)),"",1)</f>
        <v/>
      </c>
      <c r="AC72" s="8"/>
      <c r="AD72" s="2"/>
      <c r="AE72" s="2"/>
      <c r="AF72" s="2"/>
      <c r="AG72" s="2"/>
      <c r="AH72" s="2">
        <v>1</v>
      </c>
      <c r="AI72" s="2">
        <v>1</v>
      </c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>
        <v>1</v>
      </c>
      <c r="BG72" s="2"/>
      <c r="BH72" s="2">
        <v>1</v>
      </c>
      <c r="BI72" s="2">
        <v>1</v>
      </c>
      <c r="BJ72" s="2">
        <v>1</v>
      </c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>
        <v>1</v>
      </c>
      <c r="BW72" s="2">
        <v>1</v>
      </c>
      <c r="BX72" s="2"/>
      <c r="BY72" s="2"/>
      <c r="BZ72" s="2"/>
      <c r="CA72" s="2"/>
      <c r="CB72" s="2">
        <v>1</v>
      </c>
      <c r="CC72" s="2"/>
      <c r="CD72" s="2">
        <v>1</v>
      </c>
      <c r="CE72" s="2"/>
      <c r="CF72" s="2"/>
      <c r="CG72" s="2">
        <v>1</v>
      </c>
      <c r="CH72" s="2">
        <v>1</v>
      </c>
      <c r="CI72" s="2"/>
      <c r="CJ72" s="2"/>
      <c r="CK72" s="2"/>
      <c r="CL72" s="2">
        <v>4</v>
      </c>
      <c r="CM72" s="2">
        <f t="shared" si="2"/>
        <v>16</v>
      </c>
      <c r="CN72" s="5" t="s">
        <v>793</v>
      </c>
    </row>
    <row r="73" spans="1:92">
      <c r="A73" s="2">
        <v>72</v>
      </c>
      <c r="B73" s="5" t="s">
        <v>795</v>
      </c>
      <c r="C73" s="5" t="s">
        <v>796</v>
      </c>
      <c r="D73" s="5" t="s">
        <v>790</v>
      </c>
      <c r="E73" s="2" t="s">
        <v>651</v>
      </c>
      <c r="F73" s="2"/>
      <c r="G73" s="2"/>
      <c r="H73" s="2"/>
      <c r="I73" s="2"/>
      <c r="J73" s="2"/>
      <c r="K73" s="2"/>
      <c r="L73" s="2"/>
      <c r="M73" s="2">
        <v>1</v>
      </c>
      <c r="N73" s="2"/>
      <c r="O73" s="2"/>
      <c r="P73" s="2"/>
      <c r="Q73" s="2">
        <v>1</v>
      </c>
      <c r="R73" s="2"/>
      <c r="S73" s="2">
        <v>0</v>
      </c>
      <c r="T73" s="2" t="str">
        <f>IF(ISNA(VLOOKUP(CN73,[8]日程信息!$A$11:$A$298,2,0)),"",1)</f>
        <v/>
      </c>
      <c r="U73" s="2" t="str">
        <f>IF(ISNA(VLOOKUP(CN73,[9]视频会议通话详单!$A$7:$A$252,2,0)),"",1)</f>
        <v/>
      </c>
      <c r="V73" s="2" t="str">
        <f>IF(ISNA(VLOOKUP(CN73,[11]日程信息!$A$11:$A$35,2,0)),"",1)</f>
        <v/>
      </c>
      <c r="W73" s="2" t="str">
        <f>IF(ISNA(VLOOKUP(CN73,[12]创新创业宣讲!$E$17:$E$213,2,0)),"",1)</f>
        <v/>
      </c>
      <c r="X73" s="2" t="str">
        <f>IF(ISNA(VLOOKUP(CN73,[13]日程信息!$A$11:$A$55,2,0)),"",1)</f>
        <v/>
      </c>
      <c r="Y73" s="2" t="str">
        <f>IF(ISNA(VLOOKUP(CN73,[14]日程信息!$A$11:$A$44,2,0)),"",1)</f>
        <v/>
      </c>
      <c r="Z73" s="2" t="str">
        <f>IF(ISNA(VLOOKUP(CN73,[15]日程信息!$A$11:$A$45,2,0)),"",1)</f>
        <v/>
      </c>
      <c r="AA73" s="2" t="str">
        <f>IF(ISNA(VLOOKUP(CN73,[16]日程信息!$A$11:$A$45,2,0)),"",1)</f>
        <v/>
      </c>
      <c r="AB73" s="2" t="str">
        <f>IF(ISNA(VLOOKUP(CN73,[17]日程信息!$A$11:$A$37,2,0)),"",1)</f>
        <v/>
      </c>
      <c r="AC73" s="8"/>
      <c r="AD73" s="2"/>
      <c r="AE73" s="2"/>
      <c r="AF73" s="2"/>
      <c r="AG73" s="2"/>
      <c r="AH73" s="2">
        <v>1</v>
      </c>
      <c r="AI73" s="2">
        <v>1</v>
      </c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>
        <v>1</v>
      </c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>
        <v>1</v>
      </c>
      <c r="CI73" s="2"/>
      <c r="CJ73" s="2"/>
      <c r="CK73" s="2"/>
      <c r="CL73" s="2">
        <v>4</v>
      </c>
      <c r="CM73" s="2">
        <f t="shared" si="2"/>
        <v>10</v>
      </c>
      <c r="CN73" s="5" t="s">
        <v>795</v>
      </c>
    </row>
    <row r="74" spans="1:92">
      <c r="A74" s="2">
        <v>73</v>
      </c>
      <c r="B74" s="5" t="s">
        <v>797</v>
      </c>
      <c r="C74" s="5" t="s">
        <v>798</v>
      </c>
      <c r="D74" s="5" t="s">
        <v>790</v>
      </c>
      <c r="E74" s="2" t="s">
        <v>651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>
        <v>0</v>
      </c>
      <c r="T74" s="2" t="str">
        <f>IF(ISNA(VLOOKUP(CN74,[8]日程信息!$A$11:$A$298,2,0)),"",1)</f>
        <v/>
      </c>
      <c r="U74" s="2" t="str">
        <f>IF(ISNA(VLOOKUP(CN74,[9]视频会议通话详单!$A$7:$A$252,2,0)),"",1)</f>
        <v/>
      </c>
      <c r="V74" s="2" t="str">
        <f>IF(ISNA(VLOOKUP(CN74,[11]日程信息!$A$11:$A$35,2,0)),"",1)</f>
        <v/>
      </c>
      <c r="W74" s="2" t="str">
        <f>IF(ISNA(VLOOKUP(CN74,[12]创新创业宣讲!$E$17:$E$213,2,0)),"",1)</f>
        <v/>
      </c>
      <c r="X74" s="2" t="str">
        <f>IF(ISNA(VLOOKUP(CN74,[13]日程信息!$A$11:$A$55,2,0)),"",1)</f>
        <v/>
      </c>
      <c r="Y74" s="2" t="str">
        <f>IF(ISNA(VLOOKUP(CN74,[14]日程信息!$A$11:$A$44,2,0)),"",1)</f>
        <v/>
      </c>
      <c r="Z74" s="2" t="str">
        <f>IF(ISNA(VLOOKUP(CN74,[15]日程信息!$A$11:$A$45,2,0)),"",1)</f>
        <v/>
      </c>
      <c r="AA74" s="2" t="str">
        <f>IF(ISNA(VLOOKUP(CN74,[16]日程信息!$A$11:$A$45,2,0)),"",1)</f>
        <v/>
      </c>
      <c r="AB74" s="2" t="str">
        <f>IF(ISNA(VLOOKUP(CN74,[17]日程信息!$A$11:$A$37,2,0)),"",1)</f>
        <v/>
      </c>
      <c r="AC74" s="8"/>
      <c r="AD74" s="2"/>
      <c r="AE74" s="2"/>
      <c r="AF74" s="2"/>
      <c r="AG74" s="2"/>
      <c r="AH74" s="2"/>
      <c r="AI74" s="2">
        <v>1</v>
      </c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>
        <v>1</v>
      </c>
      <c r="BI74" s="2"/>
      <c r="BJ74" s="2"/>
      <c r="BK74" s="2"/>
      <c r="BL74" s="2"/>
      <c r="BM74" s="2"/>
      <c r="BN74" s="2">
        <v>1</v>
      </c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>
        <v>1</v>
      </c>
      <c r="CC74" s="2"/>
      <c r="CD74" s="2">
        <v>1</v>
      </c>
      <c r="CE74" s="2"/>
      <c r="CF74" s="2"/>
      <c r="CG74" s="2"/>
      <c r="CH74" s="2"/>
      <c r="CI74" s="2"/>
      <c r="CJ74" s="2"/>
      <c r="CK74" s="2"/>
      <c r="CL74" s="2">
        <v>4</v>
      </c>
      <c r="CM74" s="2">
        <f t="shared" si="2"/>
        <v>9</v>
      </c>
      <c r="CN74" s="5" t="s">
        <v>797</v>
      </c>
    </row>
    <row r="75" spans="1:92">
      <c r="A75" s="2">
        <v>74</v>
      </c>
      <c r="B75" s="5" t="s">
        <v>799</v>
      </c>
      <c r="C75" s="5" t="s">
        <v>800</v>
      </c>
      <c r="D75" s="5" t="s">
        <v>790</v>
      </c>
      <c r="E75" s="2" t="s">
        <v>651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>
        <v>0</v>
      </c>
      <c r="T75" s="2">
        <f>IF(ISNA(VLOOKUP(CN75,[8]日程信息!$A$11:$A$298,2,0)),"",1)</f>
        <v>1</v>
      </c>
      <c r="U75" s="2" t="str">
        <f>IF(ISNA(VLOOKUP(CN75,[9]视频会议通话详单!$A$7:$A$252,2,0)),"",1)</f>
        <v/>
      </c>
      <c r="V75" s="2" t="str">
        <f>IF(ISNA(VLOOKUP(CN75,[11]日程信息!$A$11:$A$35,2,0)),"",1)</f>
        <v/>
      </c>
      <c r="W75" s="2" t="str">
        <f>IF(ISNA(VLOOKUP(CN75,[12]创新创业宣讲!$E$17:$E$213,2,0)),"",1)</f>
        <v/>
      </c>
      <c r="X75" s="2" t="str">
        <f>IF(ISNA(VLOOKUP(CN75,[13]日程信息!$A$11:$A$55,2,0)),"",1)</f>
        <v/>
      </c>
      <c r="Y75" s="2" t="str">
        <f>IF(ISNA(VLOOKUP(CN75,[14]日程信息!$A$11:$A$44,2,0)),"",1)</f>
        <v/>
      </c>
      <c r="Z75" s="2" t="str">
        <f>IF(ISNA(VLOOKUP(CN75,[15]日程信息!$A$11:$A$45,2,0)),"",1)</f>
        <v/>
      </c>
      <c r="AA75" s="2" t="str">
        <f>IF(ISNA(VLOOKUP(CN75,[16]日程信息!$A$11:$A$45,2,0)),"",1)</f>
        <v/>
      </c>
      <c r="AB75" s="2" t="str">
        <f>IF(ISNA(VLOOKUP(CN75,[17]日程信息!$A$11:$A$37,2,0)),"",1)</f>
        <v/>
      </c>
      <c r="AC75" s="8"/>
      <c r="AD75" s="2"/>
      <c r="AE75" s="2"/>
      <c r="AF75" s="2"/>
      <c r="AG75" s="2"/>
      <c r="AH75" s="2"/>
      <c r="AI75" s="2">
        <v>1</v>
      </c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>
        <v>1</v>
      </c>
      <c r="AY75" s="2"/>
      <c r="AZ75" s="2"/>
      <c r="BA75" s="2"/>
      <c r="BB75" s="2"/>
      <c r="BC75" s="2"/>
      <c r="BD75" s="2"/>
      <c r="BE75" s="2"/>
      <c r="BF75" s="2"/>
      <c r="BG75" s="2"/>
      <c r="BH75" s="2">
        <v>1</v>
      </c>
      <c r="BI75" s="2"/>
      <c r="BJ75" s="2"/>
      <c r="BK75" s="2"/>
      <c r="BL75" s="2">
        <v>1</v>
      </c>
      <c r="BM75" s="2"/>
      <c r="BN75" s="2"/>
      <c r="BO75" s="2"/>
      <c r="BP75" s="2"/>
      <c r="BQ75" s="2">
        <v>1</v>
      </c>
      <c r="BR75" s="2"/>
      <c r="BS75" s="2"/>
      <c r="BT75" s="2"/>
      <c r="BU75" s="2"/>
      <c r="BV75" s="2">
        <v>1</v>
      </c>
      <c r="BW75" s="2">
        <v>1</v>
      </c>
      <c r="BX75" s="2"/>
      <c r="BY75" s="2">
        <v>1</v>
      </c>
      <c r="BZ75" s="2"/>
      <c r="CA75" s="2"/>
      <c r="CB75" s="2"/>
      <c r="CC75" s="2"/>
      <c r="CD75" s="2">
        <v>1</v>
      </c>
      <c r="CE75" s="2"/>
      <c r="CF75" s="2"/>
      <c r="CG75" s="2">
        <v>1</v>
      </c>
      <c r="CH75" s="2">
        <v>1</v>
      </c>
      <c r="CI75" s="2"/>
      <c r="CJ75" s="2"/>
      <c r="CK75" s="2"/>
      <c r="CL75" s="2">
        <v>4</v>
      </c>
      <c r="CM75" s="2">
        <f t="shared" si="2"/>
        <v>16</v>
      </c>
      <c r="CN75" s="5" t="s">
        <v>799</v>
      </c>
    </row>
    <row r="76" spans="1:92">
      <c r="A76" s="2">
        <v>75</v>
      </c>
      <c r="B76" s="5" t="s">
        <v>801</v>
      </c>
      <c r="C76" s="5" t="s">
        <v>802</v>
      </c>
      <c r="D76" s="5" t="s">
        <v>790</v>
      </c>
      <c r="E76" s="2" t="s">
        <v>651</v>
      </c>
      <c r="F76" s="2"/>
      <c r="G76" s="2"/>
      <c r="H76" s="2"/>
      <c r="I76" s="2"/>
      <c r="J76" s="2"/>
      <c r="K76" s="2">
        <v>2</v>
      </c>
      <c r="L76" s="2"/>
      <c r="M76" s="2"/>
      <c r="N76" s="2"/>
      <c r="O76" s="2"/>
      <c r="P76" s="2"/>
      <c r="Q76" s="2"/>
      <c r="R76" s="2"/>
      <c r="S76" s="2">
        <v>0</v>
      </c>
      <c r="T76" s="2" t="str">
        <f>IF(ISNA(VLOOKUP(CN76,[8]日程信息!$A$11:$A$298,2,0)),"",1)</f>
        <v/>
      </c>
      <c r="U76" s="2" t="str">
        <f>IF(ISNA(VLOOKUP(CN76,[9]视频会议通话详单!$A$7:$A$252,2,0)),"",1)</f>
        <v/>
      </c>
      <c r="V76" s="2" t="str">
        <f>IF(ISNA(VLOOKUP(CN76,[11]日程信息!$A$11:$A$35,2,0)),"",1)</f>
        <v/>
      </c>
      <c r="W76" s="2" t="str">
        <f>IF(ISNA(VLOOKUP(CN76,[12]创新创业宣讲!$E$17:$E$213,2,0)),"",1)</f>
        <v/>
      </c>
      <c r="X76" s="2" t="str">
        <f>IF(ISNA(VLOOKUP(CN76,[13]日程信息!$A$11:$A$55,2,0)),"",1)</f>
        <v/>
      </c>
      <c r="Y76" s="2" t="str">
        <f>IF(ISNA(VLOOKUP(CN76,[14]日程信息!$A$11:$A$44,2,0)),"",1)</f>
        <v/>
      </c>
      <c r="Z76" s="2" t="str">
        <f>IF(ISNA(VLOOKUP(CN76,[15]日程信息!$A$11:$A$45,2,0)),"",1)</f>
        <v/>
      </c>
      <c r="AA76" s="2" t="str">
        <f>IF(ISNA(VLOOKUP(CN76,[16]日程信息!$A$11:$A$45,2,0)),"",1)</f>
        <v/>
      </c>
      <c r="AB76" s="2" t="str">
        <f>IF(ISNA(VLOOKUP(CN76,[17]日程信息!$A$11:$A$37,2,0)),"",1)</f>
        <v/>
      </c>
      <c r="AC76" s="8"/>
      <c r="AD76" s="2"/>
      <c r="AE76" s="2"/>
      <c r="AF76" s="2"/>
      <c r="AG76" s="2"/>
      <c r="AH76" s="2"/>
      <c r="AI76" s="2">
        <v>1</v>
      </c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>
        <v>1</v>
      </c>
      <c r="BI76" s="2"/>
      <c r="BJ76" s="2"/>
      <c r="BK76" s="2"/>
      <c r="BL76" s="2">
        <v>1</v>
      </c>
      <c r="BM76" s="2"/>
      <c r="BN76" s="2"/>
      <c r="BO76" s="2"/>
      <c r="BP76" s="2"/>
      <c r="BQ76" s="2">
        <v>1</v>
      </c>
      <c r="BR76" s="2"/>
      <c r="BS76" s="2">
        <v>1</v>
      </c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>
        <v>1</v>
      </c>
      <c r="CE76" s="2"/>
      <c r="CF76" s="2"/>
      <c r="CG76" s="2">
        <v>1</v>
      </c>
      <c r="CH76" s="2"/>
      <c r="CI76" s="2"/>
      <c r="CJ76" s="2"/>
      <c r="CK76" s="2"/>
      <c r="CL76" s="2">
        <v>3</v>
      </c>
      <c r="CM76" s="2">
        <f t="shared" si="2"/>
        <v>12</v>
      </c>
      <c r="CN76" s="5" t="s">
        <v>801</v>
      </c>
    </row>
    <row r="77" spans="1:92">
      <c r="A77" s="2">
        <v>76</v>
      </c>
      <c r="B77" s="5" t="s">
        <v>803</v>
      </c>
      <c r="C77" s="5" t="s">
        <v>804</v>
      </c>
      <c r="D77" s="5" t="s">
        <v>790</v>
      </c>
      <c r="E77" s="2" t="s">
        <v>651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>
        <v>0</v>
      </c>
      <c r="T77" s="2" t="str">
        <f>IF(ISNA(VLOOKUP(CN77,[8]日程信息!$A$11:$A$298,2,0)),"",1)</f>
        <v/>
      </c>
      <c r="U77" s="2" t="str">
        <f>IF(ISNA(VLOOKUP(CN77,[9]视频会议通话详单!$A$7:$A$252,2,0)),"",1)</f>
        <v/>
      </c>
      <c r="V77" s="2" t="str">
        <f>IF(ISNA(VLOOKUP(CN77,[11]日程信息!$A$11:$A$35,2,0)),"",1)</f>
        <v/>
      </c>
      <c r="W77" s="2" t="str">
        <f>IF(ISNA(VLOOKUP(CN77,[12]创新创业宣讲!$E$17:$E$213,2,0)),"",1)</f>
        <v/>
      </c>
      <c r="X77" s="2" t="str">
        <f>IF(ISNA(VLOOKUP(CN77,[13]日程信息!$A$11:$A$55,2,0)),"",1)</f>
        <v/>
      </c>
      <c r="Y77" s="2" t="str">
        <f>IF(ISNA(VLOOKUP(CN77,[14]日程信息!$A$11:$A$44,2,0)),"",1)</f>
        <v/>
      </c>
      <c r="Z77" s="2" t="str">
        <f>IF(ISNA(VLOOKUP(CN77,[15]日程信息!$A$11:$A$45,2,0)),"",1)</f>
        <v/>
      </c>
      <c r="AA77" s="2" t="str">
        <f>IF(ISNA(VLOOKUP(CN77,[16]日程信息!$A$11:$A$45,2,0)),"",1)</f>
        <v/>
      </c>
      <c r="AB77" s="2" t="str">
        <f>IF(ISNA(VLOOKUP(CN77,[17]日程信息!$A$11:$A$37,2,0)),"",1)</f>
        <v/>
      </c>
      <c r="AC77" s="8"/>
      <c r="AD77" s="2"/>
      <c r="AE77" s="2"/>
      <c r="AF77" s="2"/>
      <c r="AG77" s="2"/>
      <c r="AH77" s="2">
        <v>1</v>
      </c>
      <c r="AI77" s="2">
        <v>1</v>
      </c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>
        <v>1</v>
      </c>
      <c r="BJ77" s="2"/>
      <c r="BK77" s="2">
        <v>1</v>
      </c>
      <c r="BL77" s="2">
        <v>1</v>
      </c>
      <c r="BM77" s="2"/>
      <c r="BN77" s="2"/>
      <c r="BO77" s="2"/>
      <c r="BP77" s="2"/>
      <c r="BQ77" s="2">
        <v>1</v>
      </c>
      <c r="BR77" s="2"/>
      <c r="BS77" s="2"/>
      <c r="BT77" s="2"/>
      <c r="BU77" s="2">
        <v>1</v>
      </c>
      <c r="BV77" s="2">
        <v>1</v>
      </c>
      <c r="BW77" s="2">
        <v>1</v>
      </c>
      <c r="BX77" s="2"/>
      <c r="BY77" s="2"/>
      <c r="BZ77" s="2"/>
      <c r="CA77" s="2"/>
      <c r="CB77" s="2"/>
      <c r="CC77" s="2"/>
      <c r="CD77" s="2">
        <v>1</v>
      </c>
      <c r="CE77" s="2"/>
      <c r="CF77" s="2"/>
      <c r="CG77" s="2"/>
      <c r="CH77" s="2"/>
      <c r="CI77" s="2"/>
      <c r="CJ77" s="2"/>
      <c r="CK77" s="2"/>
      <c r="CL77" s="2">
        <v>4</v>
      </c>
      <c r="CM77" s="2">
        <f t="shared" si="2"/>
        <v>14</v>
      </c>
      <c r="CN77" s="5" t="s">
        <v>803</v>
      </c>
    </row>
    <row r="78" spans="1:92">
      <c r="A78" s="2">
        <v>77</v>
      </c>
      <c r="B78" s="5" t="s">
        <v>805</v>
      </c>
      <c r="C78" s="5" t="s">
        <v>806</v>
      </c>
      <c r="D78" s="5" t="s">
        <v>790</v>
      </c>
      <c r="E78" s="2" t="s">
        <v>651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>
        <v>0</v>
      </c>
      <c r="T78" s="2">
        <f>IF(ISNA(VLOOKUP(CN78,[8]日程信息!$A$11:$A$298,2,0)),"",1)</f>
        <v>1</v>
      </c>
      <c r="U78" s="2" t="str">
        <f>IF(ISNA(VLOOKUP(CN78,[9]视频会议通话详单!$A$7:$A$252,2,0)),"",1)</f>
        <v/>
      </c>
      <c r="V78" s="2" t="str">
        <f>IF(ISNA(VLOOKUP(CN78,[11]日程信息!$A$11:$A$35,2,0)),"",1)</f>
        <v/>
      </c>
      <c r="W78" s="2" t="str">
        <f>IF(ISNA(VLOOKUP(CN78,[12]创新创业宣讲!$E$17:$E$213,2,0)),"",1)</f>
        <v/>
      </c>
      <c r="X78" s="2" t="str">
        <f>IF(ISNA(VLOOKUP(CN78,[13]日程信息!$A$11:$A$55,2,0)),"",1)</f>
        <v/>
      </c>
      <c r="Y78" s="2" t="str">
        <f>IF(ISNA(VLOOKUP(CN78,[14]日程信息!$A$11:$A$44,2,0)),"",1)</f>
        <v/>
      </c>
      <c r="Z78" s="2" t="str">
        <f>IF(ISNA(VLOOKUP(CN78,[15]日程信息!$A$11:$A$45,2,0)),"",1)</f>
        <v/>
      </c>
      <c r="AA78" s="2" t="str">
        <f>IF(ISNA(VLOOKUP(CN78,[16]日程信息!$A$11:$A$45,2,0)),"",1)</f>
        <v/>
      </c>
      <c r="AB78" s="2" t="str">
        <f>IF(ISNA(VLOOKUP(CN78,[17]日程信息!$A$11:$A$37,2,0)),"",1)</f>
        <v/>
      </c>
      <c r="AC78" s="8"/>
      <c r="AD78" s="2"/>
      <c r="AE78" s="2"/>
      <c r="AF78" s="2"/>
      <c r="AG78" s="2"/>
      <c r="AH78" s="2"/>
      <c r="AI78" s="2">
        <v>1</v>
      </c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>
        <v>1</v>
      </c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>
        <v>1</v>
      </c>
      <c r="BI78" s="2">
        <v>1</v>
      </c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>
        <v>1</v>
      </c>
      <c r="BW78" s="2">
        <v>1</v>
      </c>
      <c r="BX78" s="2"/>
      <c r="BY78" s="2"/>
      <c r="BZ78" s="2"/>
      <c r="CA78" s="2"/>
      <c r="CB78" s="2">
        <v>1</v>
      </c>
      <c r="CC78" s="2">
        <v>1</v>
      </c>
      <c r="CD78" s="2">
        <v>1</v>
      </c>
      <c r="CE78" s="2"/>
      <c r="CF78" s="2"/>
      <c r="CG78" s="2"/>
      <c r="CH78" s="2"/>
      <c r="CI78" s="2"/>
      <c r="CJ78" s="2"/>
      <c r="CK78" s="2"/>
      <c r="CL78" s="2">
        <v>3</v>
      </c>
      <c r="CM78" s="2">
        <f t="shared" si="2"/>
        <v>13</v>
      </c>
      <c r="CN78" s="5" t="s">
        <v>805</v>
      </c>
    </row>
    <row r="79" spans="1:92">
      <c r="A79" s="2">
        <v>78</v>
      </c>
      <c r="B79" s="5" t="s">
        <v>807</v>
      </c>
      <c r="C79" s="5" t="s">
        <v>808</v>
      </c>
      <c r="D79" s="5" t="s">
        <v>790</v>
      </c>
      <c r="E79" s="2" t="s">
        <v>651</v>
      </c>
      <c r="F79" s="2"/>
      <c r="G79" s="2"/>
      <c r="H79" s="2"/>
      <c r="I79" s="2"/>
      <c r="J79" s="2">
        <v>1</v>
      </c>
      <c r="K79" s="2">
        <v>2</v>
      </c>
      <c r="L79" s="2"/>
      <c r="M79" s="2"/>
      <c r="N79" s="2"/>
      <c r="O79" s="2"/>
      <c r="P79" s="2">
        <v>1</v>
      </c>
      <c r="Q79" s="2">
        <v>1</v>
      </c>
      <c r="R79" s="2">
        <v>1</v>
      </c>
      <c r="S79" s="2">
        <v>0</v>
      </c>
      <c r="T79" s="2" t="str">
        <f>IF(ISNA(VLOOKUP(CN79,[8]日程信息!$A$11:$A$298,2,0)),"",1)</f>
        <v/>
      </c>
      <c r="U79" s="2">
        <f>IF(ISNA(VLOOKUP(CN79,[9]视频会议通话详单!$A$7:$A$252,2,0)),"",1)</f>
        <v>1</v>
      </c>
      <c r="V79" s="2" t="str">
        <f>IF(ISNA(VLOOKUP(CN79,[11]日程信息!$A$11:$A$35,2,0)),"",1)</f>
        <v/>
      </c>
      <c r="W79" s="2" t="str">
        <f>IF(ISNA(VLOOKUP(CN79,[12]创新创业宣讲!$E$17:$E$213,2,0)),"",1)</f>
        <v/>
      </c>
      <c r="X79" s="2" t="str">
        <f>IF(ISNA(VLOOKUP(CN79,[13]日程信息!$A$11:$A$55,2,0)),"",1)</f>
        <v/>
      </c>
      <c r="Y79" s="2" t="str">
        <f>IF(ISNA(VLOOKUP(CN79,[14]日程信息!$A$11:$A$44,2,0)),"",1)</f>
        <v/>
      </c>
      <c r="Z79" s="2" t="str">
        <f>IF(ISNA(VLOOKUP(CN79,[15]日程信息!$A$11:$A$45,2,0)),"",1)</f>
        <v/>
      </c>
      <c r="AA79" s="2" t="str">
        <f>IF(ISNA(VLOOKUP(CN79,[16]日程信息!$A$11:$A$45,2,0)),"",1)</f>
        <v/>
      </c>
      <c r="AB79" s="2" t="str">
        <f>IF(ISNA(VLOOKUP(CN79,[17]日程信息!$A$11:$A$37,2,0)),"",1)</f>
        <v/>
      </c>
      <c r="AC79" s="8"/>
      <c r="AD79" s="2"/>
      <c r="AE79" s="2"/>
      <c r="AF79" s="2"/>
      <c r="AG79" s="2"/>
      <c r="AH79" s="2"/>
      <c r="AI79" s="2">
        <v>1</v>
      </c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>
        <v>1</v>
      </c>
      <c r="BC79" s="2"/>
      <c r="BD79" s="2"/>
      <c r="BE79" s="2"/>
      <c r="BF79" s="2"/>
      <c r="BG79" s="2"/>
      <c r="BH79" s="2"/>
      <c r="BI79" s="2">
        <v>1</v>
      </c>
      <c r="BJ79" s="2">
        <v>1</v>
      </c>
      <c r="BK79" s="2"/>
      <c r="BL79" s="2">
        <v>1</v>
      </c>
      <c r="BM79" s="2"/>
      <c r="BN79" s="2">
        <v>1</v>
      </c>
      <c r="BO79" s="2"/>
      <c r="BP79" s="2"/>
      <c r="BQ79" s="2">
        <v>1</v>
      </c>
      <c r="BR79" s="2"/>
      <c r="BS79" s="2"/>
      <c r="BT79" s="2">
        <v>1</v>
      </c>
      <c r="BU79" s="2"/>
      <c r="BV79" s="2"/>
      <c r="BW79" s="2"/>
      <c r="BX79" s="2"/>
      <c r="BY79" s="2"/>
      <c r="BZ79" s="2"/>
      <c r="CA79" s="2"/>
      <c r="CB79" s="2"/>
      <c r="CC79" s="2"/>
      <c r="CD79" s="2">
        <v>1</v>
      </c>
      <c r="CE79" s="2"/>
      <c r="CF79" s="2"/>
      <c r="CG79" s="2"/>
      <c r="CH79" s="2"/>
      <c r="CI79" s="2"/>
      <c r="CJ79" s="2"/>
      <c r="CK79" s="2"/>
      <c r="CL79" s="2">
        <v>4</v>
      </c>
      <c r="CM79" s="2">
        <f t="shared" si="2"/>
        <v>20</v>
      </c>
      <c r="CN79" s="5" t="s">
        <v>807</v>
      </c>
    </row>
    <row r="80" spans="1:92">
      <c r="A80" s="2">
        <v>79</v>
      </c>
      <c r="B80" s="5" t="s">
        <v>809</v>
      </c>
      <c r="C80" s="5" t="s">
        <v>810</v>
      </c>
      <c r="D80" s="5" t="s">
        <v>790</v>
      </c>
      <c r="E80" s="2" t="s">
        <v>651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>
        <v>0</v>
      </c>
      <c r="T80" s="2" t="str">
        <f>IF(ISNA(VLOOKUP(CN80,[8]日程信息!$A$11:$A$298,2,0)),"",1)</f>
        <v/>
      </c>
      <c r="U80" s="2" t="str">
        <f>IF(ISNA(VLOOKUP(CN80,[9]视频会议通话详单!$A$7:$A$252,2,0)),"",1)</f>
        <v/>
      </c>
      <c r="V80" s="2" t="str">
        <f>IF(ISNA(VLOOKUP(CN80,[11]日程信息!$A$11:$A$35,2,0)),"",1)</f>
        <v/>
      </c>
      <c r="W80" s="2" t="str">
        <f>IF(ISNA(VLOOKUP(CN80,[12]创新创业宣讲!$E$17:$E$213,2,0)),"",1)</f>
        <v/>
      </c>
      <c r="X80" s="2" t="str">
        <f>IF(ISNA(VLOOKUP(CN80,[13]日程信息!$A$11:$A$55,2,0)),"",1)</f>
        <v/>
      </c>
      <c r="Y80" s="2" t="str">
        <f>IF(ISNA(VLOOKUP(CN80,[14]日程信息!$A$11:$A$44,2,0)),"",1)</f>
        <v/>
      </c>
      <c r="Z80" s="2" t="str">
        <f>IF(ISNA(VLOOKUP(CN80,[15]日程信息!$A$11:$A$45,2,0)),"",1)</f>
        <v/>
      </c>
      <c r="AA80" s="2" t="str">
        <f>IF(ISNA(VLOOKUP(CN80,[16]日程信息!$A$11:$A$45,2,0)),"",1)</f>
        <v/>
      </c>
      <c r="AB80" s="2" t="str">
        <f>IF(ISNA(VLOOKUP(CN80,[17]日程信息!$A$11:$A$37,2,0)),"",1)</f>
        <v/>
      </c>
      <c r="AC80" s="8"/>
      <c r="AD80" s="2"/>
      <c r="AE80" s="2">
        <f>VLOOKUP(CN80,[30]Sheet1!$A$1:$C$21,3,0)</f>
        <v>1</v>
      </c>
      <c r="AF80" s="2"/>
      <c r="AG80" s="2"/>
      <c r="AH80" s="2"/>
      <c r="AI80" s="2">
        <v>1</v>
      </c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>
        <v>1</v>
      </c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>
        <v>1</v>
      </c>
      <c r="CE80" s="2"/>
      <c r="CF80" s="2"/>
      <c r="CG80" s="2"/>
      <c r="CH80" s="2"/>
      <c r="CI80" s="2"/>
      <c r="CJ80" s="2"/>
      <c r="CK80" s="2"/>
      <c r="CL80" s="2">
        <v>4</v>
      </c>
      <c r="CM80" s="2">
        <f t="shared" si="2"/>
        <v>8</v>
      </c>
      <c r="CN80" s="5" t="s">
        <v>809</v>
      </c>
    </row>
    <row r="81" spans="1:92">
      <c r="A81" s="2">
        <v>80</v>
      </c>
      <c r="B81" s="5" t="s">
        <v>811</v>
      </c>
      <c r="C81" s="5" t="s">
        <v>812</v>
      </c>
      <c r="D81" s="5" t="s">
        <v>790</v>
      </c>
      <c r="E81" s="2" t="s">
        <v>651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>
        <v>0</v>
      </c>
      <c r="T81" s="2" t="str">
        <f>IF(ISNA(VLOOKUP(CN81,[8]日程信息!$A$11:$A$298,2,0)),"",1)</f>
        <v/>
      </c>
      <c r="U81" s="2" t="str">
        <f>IF(ISNA(VLOOKUP(CN81,[9]视频会议通话详单!$A$7:$A$252,2,0)),"",1)</f>
        <v/>
      </c>
      <c r="V81" s="2" t="str">
        <f>IF(ISNA(VLOOKUP(CN81,[11]日程信息!$A$11:$A$35,2,0)),"",1)</f>
        <v/>
      </c>
      <c r="W81" s="2" t="str">
        <f>IF(ISNA(VLOOKUP(CN81,[12]创新创业宣讲!$E$17:$E$213,2,0)),"",1)</f>
        <v/>
      </c>
      <c r="X81" s="2" t="str">
        <f>IF(ISNA(VLOOKUP(CN81,[13]日程信息!$A$11:$A$55,2,0)),"",1)</f>
        <v/>
      </c>
      <c r="Y81" s="2" t="str">
        <f>IF(ISNA(VLOOKUP(CN81,[14]日程信息!$A$11:$A$44,2,0)),"",1)</f>
        <v/>
      </c>
      <c r="Z81" s="2" t="str">
        <f>IF(ISNA(VLOOKUP(CN81,[15]日程信息!$A$11:$A$45,2,0)),"",1)</f>
        <v/>
      </c>
      <c r="AA81" s="2" t="str">
        <f>IF(ISNA(VLOOKUP(CN81,[16]日程信息!$A$11:$A$45,2,0)),"",1)</f>
        <v/>
      </c>
      <c r="AB81" s="2" t="str">
        <f>IF(ISNA(VLOOKUP(CN81,[17]日程信息!$A$11:$A$37,2,0)),"",1)</f>
        <v/>
      </c>
      <c r="AC81" s="8"/>
      <c r="AD81" s="2"/>
      <c r="AE81" s="2"/>
      <c r="AF81" s="2"/>
      <c r="AG81" s="2"/>
      <c r="AH81" s="2"/>
      <c r="AI81" s="2">
        <v>1</v>
      </c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>
        <v>1</v>
      </c>
      <c r="BI81" s="2"/>
      <c r="BJ81" s="2"/>
      <c r="BK81" s="2"/>
      <c r="BL81" s="2">
        <v>1</v>
      </c>
      <c r="BM81" s="2"/>
      <c r="BN81" s="2">
        <v>1</v>
      </c>
      <c r="BO81" s="2"/>
      <c r="BP81" s="2"/>
      <c r="BQ81" s="2">
        <v>1</v>
      </c>
      <c r="BR81" s="2"/>
      <c r="BS81" s="2">
        <v>1</v>
      </c>
      <c r="BT81" s="2"/>
      <c r="BU81" s="2"/>
      <c r="BV81" s="2"/>
      <c r="BW81" s="2"/>
      <c r="BX81" s="2"/>
      <c r="BY81" s="2"/>
      <c r="BZ81" s="2">
        <v>1</v>
      </c>
      <c r="CA81" s="2"/>
      <c r="CB81" s="2">
        <v>1</v>
      </c>
      <c r="CC81" s="2"/>
      <c r="CD81" s="2">
        <v>1</v>
      </c>
      <c r="CE81" s="2"/>
      <c r="CF81" s="2"/>
      <c r="CG81" s="2">
        <v>1</v>
      </c>
      <c r="CH81" s="2">
        <v>1</v>
      </c>
      <c r="CI81" s="2"/>
      <c r="CJ81" s="2"/>
      <c r="CK81" s="2"/>
      <c r="CL81" s="2">
        <v>4</v>
      </c>
      <c r="CM81" s="2">
        <f t="shared" si="2"/>
        <v>15</v>
      </c>
      <c r="CN81" s="5" t="s">
        <v>811</v>
      </c>
    </row>
    <row r="82" spans="1:92">
      <c r="A82" s="2">
        <v>81</v>
      </c>
      <c r="B82" s="5" t="s">
        <v>813</v>
      </c>
      <c r="C82" s="5" t="s">
        <v>814</v>
      </c>
      <c r="D82" s="5" t="s">
        <v>790</v>
      </c>
      <c r="E82" s="2" t="s">
        <v>651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>
        <v>1</v>
      </c>
      <c r="R82" s="2"/>
      <c r="S82" s="2">
        <v>0</v>
      </c>
      <c r="T82" s="2" t="str">
        <f>IF(ISNA(VLOOKUP(CN82,[8]日程信息!$A$11:$A$298,2,0)),"",1)</f>
        <v/>
      </c>
      <c r="U82" s="2">
        <f>IF(ISNA(VLOOKUP(CN82,[9]视频会议通话详单!$A$7:$A$252,2,0)),"",1)</f>
        <v>1</v>
      </c>
      <c r="V82" s="2" t="str">
        <f>IF(ISNA(VLOOKUP(CN82,[11]日程信息!$A$11:$A$35,2,0)),"",1)</f>
        <v/>
      </c>
      <c r="W82" s="2" t="str">
        <f>IF(ISNA(VLOOKUP(CN82,[12]创新创业宣讲!$E$17:$E$213,2,0)),"",1)</f>
        <v/>
      </c>
      <c r="X82" s="2" t="str">
        <f>IF(ISNA(VLOOKUP(CN82,[13]日程信息!$A$11:$A$55,2,0)),"",1)</f>
        <v/>
      </c>
      <c r="Y82" s="2" t="str">
        <f>IF(ISNA(VLOOKUP(CN82,[14]日程信息!$A$11:$A$44,2,0)),"",1)</f>
        <v/>
      </c>
      <c r="Z82" s="2" t="str">
        <f>IF(ISNA(VLOOKUP(CN82,[15]日程信息!$A$11:$A$45,2,0)),"",1)</f>
        <v/>
      </c>
      <c r="AA82" s="2" t="str">
        <f>IF(ISNA(VLOOKUP(CN82,[16]日程信息!$A$11:$A$45,2,0)),"",1)</f>
        <v/>
      </c>
      <c r="AB82" s="2" t="str">
        <f>IF(ISNA(VLOOKUP(CN82,[17]日程信息!$A$11:$A$37,2,0)),"",1)</f>
        <v/>
      </c>
      <c r="AC82" s="8"/>
      <c r="AD82" s="2"/>
      <c r="AE82" s="2"/>
      <c r="AF82" s="2"/>
      <c r="AG82" s="2"/>
      <c r="AH82" s="2"/>
      <c r="AI82" s="2">
        <v>1</v>
      </c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>
        <v>1</v>
      </c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>
        <v>1</v>
      </c>
      <c r="BI82" s="2">
        <v>1</v>
      </c>
      <c r="BJ82" s="2"/>
      <c r="BK82" s="2"/>
      <c r="BL82" s="2">
        <v>1</v>
      </c>
      <c r="BM82" s="2"/>
      <c r="BN82" s="2"/>
      <c r="BO82" s="2"/>
      <c r="BP82" s="2"/>
      <c r="BQ82" s="2"/>
      <c r="BR82" s="2"/>
      <c r="BS82" s="2"/>
      <c r="BT82" s="2"/>
      <c r="BU82" s="2"/>
      <c r="BV82" s="2">
        <v>1</v>
      </c>
      <c r="BW82" s="2">
        <v>1</v>
      </c>
      <c r="BX82" s="2"/>
      <c r="BY82" s="2">
        <v>1</v>
      </c>
      <c r="BZ82" s="2"/>
      <c r="CA82" s="2"/>
      <c r="CB82" s="2"/>
      <c r="CC82" s="2"/>
      <c r="CD82" s="2">
        <v>1</v>
      </c>
      <c r="CE82" s="2"/>
      <c r="CF82" s="2"/>
      <c r="CG82" s="2"/>
      <c r="CH82" s="2"/>
      <c r="CI82" s="2"/>
      <c r="CJ82" s="2"/>
      <c r="CK82" s="2"/>
      <c r="CL82" s="2">
        <v>4</v>
      </c>
      <c r="CM82" s="2">
        <f t="shared" si="2"/>
        <v>15</v>
      </c>
      <c r="CN82" s="5" t="s">
        <v>813</v>
      </c>
    </row>
    <row r="83" spans="1:92">
      <c r="A83" s="2">
        <v>82</v>
      </c>
      <c r="B83" s="5" t="s">
        <v>815</v>
      </c>
      <c r="C83" s="5" t="s">
        <v>816</v>
      </c>
      <c r="D83" s="5" t="s">
        <v>790</v>
      </c>
      <c r="E83" s="2" t="s">
        <v>651</v>
      </c>
      <c r="F83" s="2"/>
      <c r="G83" s="2"/>
      <c r="H83" s="2"/>
      <c r="I83" s="2"/>
      <c r="J83" s="2">
        <v>1</v>
      </c>
      <c r="K83" s="2"/>
      <c r="L83" s="2"/>
      <c r="M83" s="2"/>
      <c r="N83" s="2"/>
      <c r="O83" s="2"/>
      <c r="P83" s="2"/>
      <c r="Q83" s="2"/>
      <c r="R83" s="2"/>
      <c r="S83" s="2">
        <v>1</v>
      </c>
      <c r="T83" s="2" t="str">
        <f>IF(ISNA(VLOOKUP(CN83,[8]日程信息!$A$11:$A$298,2,0)),"",1)</f>
        <v/>
      </c>
      <c r="U83" s="2" t="str">
        <f>IF(ISNA(VLOOKUP(CN83,[9]视频会议通话详单!$A$7:$A$252,2,0)),"",1)</f>
        <v/>
      </c>
      <c r="V83" s="2" t="str">
        <f>IF(ISNA(VLOOKUP(CN83,[11]日程信息!$A$11:$A$35,2,0)),"",1)</f>
        <v/>
      </c>
      <c r="W83" s="2" t="str">
        <f>IF(ISNA(VLOOKUP(CN83,[12]创新创业宣讲!$E$17:$E$213,2,0)),"",1)</f>
        <v/>
      </c>
      <c r="X83" s="2" t="str">
        <f>IF(ISNA(VLOOKUP(CN83,[13]日程信息!$A$11:$A$55,2,0)),"",1)</f>
        <v/>
      </c>
      <c r="Y83" s="2" t="str">
        <f>IF(ISNA(VLOOKUP(CN83,[14]日程信息!$A$11:$A$44,2,0)),"",1)</f>
        <v/>
      </c>
      <c r="Z83" s="2" t="str">
        <f>IF(ISNA(VLOOKUP(CN83,[15]日程信息!$A$11:$A$45,2,0)),"",1)</f>
        <v/>
      </c>
      <c r="AA83" s="2" t="str">
        <f>IF(ISNA(VLOOKUP(CN83,[16]日程信息!$A$11:$A$45,2,0)),"",1)</f>
        <v/>
      </c>
      <c r="AB83" s="2" t="str">
        <f>IF(ISNA(VLOOKUP(CN83,[17]日程信息!$A$11:$A$37,2,0)),"",1)</f>
        <v/>
      </c>
      <c r="AC83" s="8"/>
      <c r="AD83" s="2"/>
      <c r="AE83" s="2"/>
      <c r="AF83" s="2"/>
      <c r="AG83" s="2"/>
      <c r="AH83" s="2">
        <v>1</v>
      </c>
      <c r="AI83" s="2">
        <v>1</v>
      </c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>
        <v>1</v>
      </c>
      <c r="AY83" s="2"/>
      <c r="AZ83" s="2"/>
      <c r="BA83" s="2"/>
      <c r="BB83" s="2"/>
      <c r="BC83" s="2"/>
      <c r="BD83" s="2"/>
      <c r="BE83" s="2"/>
      <c r="BF83" s="2"/>
      <c r="BG83" s="2"/>
      <c r="BH83" s="2">
        <v>1</v>
      </c>
      <c r="BI83" s="2"/>
      <c r="BJ83" s="2"/>
      <c r="BK83" s="2"/>
      <c r="BL83" s="2">
        <v>1</v>
      </c>
      <c r="BM83" s="2"/>
      <c r="BN83" s="2">
        <v>1</v>
      </c>
      <c r="BO83" s="2"/>
      <c r="BP83" s="2"/>
      <c r="BQ83" s="2"/>
      <c r="BR83" s="2"/>
      <c r="BS83" s="2"/>
      <c r="BT83" s="2"/>
      <c r="BU83" s="2"/>
      <c r="BV83" s="2">
        <v>1</v>
      </c>
      <c r="BW83" s="2">
        <v>1</v>
      </c>
      <c r="BX83" s="2"/>
      <c r="BY83" s="2"/>
      <c r="BZ83" s="2"/>
      <c r="CA83" s="2"/>
      <c r="CB83" s="2"/>
      <c r="CC83" s="2"/>
      <c r="CD83" s="2">
        <v>1</v>
      </c>
      <c r="CE83" s="2"/>
      <c r="CF83" s="2"/>
      <c r="CG83" s="2"/>
      <c r="CH83" s="2"/>
      <c r="CI83" s="2"/>
      <c r="CJ83" s="2"/>
      <c r="CK83" s="2"/>
      <c r="CL83" s="2">
        <v>4</v>
      </c>
      <c r="CM83" s="2">
        <f t="shared" si="2"/>
        <v>15</v>
      </c>
      <c r="CN83" s="5" t="s">
        <v>815</v>
      </c>
    </row>
    <row r="84" spans="1:92">
      <c r="A84" s="2">
        <v>83</v>
      </c>
      <c r="B84" s="5" t="s">
        <v>817</v>
      </c>
      <c r="C84" s="5" t="s">
        <v>818</v>
      </c>
      <c r="D84" s="5" t="s">
        <v>790</v>
      </c>
      <c r="E84" s="2" t="s">
        <v>651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>
        <v>0</v>
      </c>
      <c r="T84" s="2" t="str">
        <f>IF(ISNA(VLOOKUP(CN84,[8]日程信息!$A$11:$A$298,2,0)),"",1)</f>
        <v/>
      </c>
      <c r="U84" s="2" t="str">
        <f>IF(ISNA(VLOOKUP(CN84,[9]视频会议通话详单!$A$7:$A$252,2,0)),"",1)</f>
        <v/>
      </c>
      <c r="V84" s="2" t="str">
        <f>IF(ISNA(VLOOKUP(CN84,[11]日程信息!$A$11:$A$35,2,0)),"",1)</f>
        <v/>
      </c>
      <c r="W84" s="2" t="str">
        <f>IF(ISNA(VLOOKUP(CN84,[12]创新创业宣讲!$E$17:$E$213,2,0)),"",1)</f>
        <v/>
      </c>
      <c r="X84" s="2" t="str">
        <f>IF(ISNA(VLOOKUP(CN84,[13]日程信息!$A$11:$A$55,2,0)),"",1)</f>
        <v/>
      </c>
      <c r="Y84" s="2" t="str">
        <f>IF(ISNA(VLOOKUP(CN84,[14]日程信息!$A$11:$A$44,2,0)),"",1)</f>
        <v/>
      </c>
      <c r="Z84" s="2" t="str">
        <f>IF(ISNA(VLOOKUP(CN84,[15]日程信息!$A$11:$A$45,2,0)),"",1)</f>
        <v/>
      </c>
      <c r="AA84" s="2" t="str">
        <f>IF(ISNA(VLOOKUP(CN84,[16]日程信息!$A$11:$A$45,2,0)),"",1)</f>
        <v/>
      </c>
      <c r="AB84" s="2" t="str">
        <f>IF(ISNA(VLOOKUP(CN84,[17]日程信息!$A$11:$A$37,2,0)),"",1)</f>
        <v/>
      </c>
      <c r="AC84" s="8"/>
      <c r="AD84" s="2"/>
      <c r="AE84" s="2"/>
      <c r="AF84" s="2"/>
      <c r="AG84" s="2"/>
      <c r="AH84" s="2"/>
      <c r="AI84" s="2">
        <v>1</v>
      </c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>
        <v>1</v>
      </c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>
        <v>1</v>
      </c>
      <c r="CE84" s="2"/>
      <c r="CF84" s="2"/>
      <c r="CG84" s="2"/>
      <c r="CH84" s="2"/>
      <c r="CI84" s="2"/>
      <c r="CJ84" s="2"/>
      <c r="CK84" s="2"/>
      <c r="CL84" s="2">
        <v>4</v>
      </c>
      <c r="CM84" s="2">
        <f t="shared" si="2"/>
        <v>7</v>
      </c>
      <c r="CN84" s="5" t="s">
        <v>817</v>
      </c>
    </row>
    <row r="85" spans="1:92">
      <c r="A85" s="2">
        <v>84</v>
      </c>
      <c r="B85" s="5" t="s">
        <v>819</v>
      </c>
      <c r="C85" s="5" t="s">
        <v>820</v>
      </c>
      <c r="D85" s="5" t="s">
        <v>790</v>
      </c>
      <c r="E85" s="2" t="s">
        <v>651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>
        <v>0</v>
      </c>
      <c r="T85" s="2" t="str">
        <f>IF(ISNA(VLOOKUP(CN85,[8]日程信息!$A$11:$A$298,2,0)),"",1)</f>
        <v/>
      </c>
      <c r="U85" s="2" t="str">
        <f>IF(ISNA(VLOOKUP(CN85,[9]视频会议通话详单!$A$7:$A$252,2,0)),"",1)</f>
        <v/>
      </c>
      <c r="V85" s="2" t="str">
        <f>IF(ISNA(VLOOKUP(CN85,[11]日程信息!$A$11:$A$35,2,0)),"",1)</f>
        <v/>
      </c>
      <c r="W85" s="2" t="str">
        <f>IF(ISNA(VLOOKUP(CN85,[12]创新创业宣讲!$E$17:$E$213,2,0)),"",1)</f>
        <v/>
      </c>
      <c r="X85" s="2" t="str">
        <f>IF(ISNA(VLOOKUP(CN85,[13]日程信息!$A$11:$A$55,2,0)),"",1)</f>
        <v/>
      </c>
      <c r="Y85" s="2" t="str">
        <f>IF(ISNA(VLOOKUP(CN85,[14]日程信息!$A$11:$A$44,2,0)),"",1)</f>
        <v/>
      </c>
      <c r="Z85" s="2" t="str">
        <f>IF(ISNA(VLOOKUP(CN85,[15]日程信息!$A$11:$A$45,2,0)),"",1)</f>
        <v/>
      </c>
      <c r="AA85" s="2" t="str">
        <f>IF(ISNA(VLOOKUP(CN85,[16]日程信息!$A$11:$A$45,2,0)),"",1)</f>
        <v/>
      </c>
      <c r="AB85" s="2" t="str">
        <f>IF(ISNA(VLOOKUP(CN85,[17]日程信息!$A$11:$A$37,2,0)),"",1)</f>
        <v/>
      </c>
      <c r="AC85" s="8"/>
      <c r="AD85" s="2"/>
      <c r="AE85" s="2"/>
      <c r="AF85" s="2"/>
      <c r="AG85" s="2"/>
      <c r="AH85" s="2"/>
      <c r="AI85" s="2">
        <v>1</v>
      </c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>
        <v>1</v>
      </c>
      <c r="BK85" s="2"/>
      <c r="BL85" s="2"/>
      <c r="BM85" s="2"/>
      <c r="BN85" s="2"/>
      <c r="BO85" s="2"/>
      <c r="BP85" s="2"/>
      <c r="BQ85" s="2">
        <v>1</v>
      </c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>
        <v>4</v>
      </c>
      <c r="CM85" s="2">
        <f t="shared" si="2"/>
        <v>7</v>
      </c>
      <c r="CN85" s="5" t="s">
        <v>819</v>
      </c>
    </row>
    <row r="86" spans="1:92">
      <c r="A86" s="2">
        <v>85</v>
      </c>
      <c r="B86" s="5" t="s">
        <v>821</v>
      </c>
      <c r="C86" s="5" t="s">
        <v>822</v>
      </c>
      <c r="D86" s="5" t="s">
        <v>790</v>
      </c>
      <c r="E86" s="2" t="s">
        <v>651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>
        <v>0</v>
      </c>
      <c r="T86" s="2" t="str">
        <f>IF(ISNA(VLOOKUP(CN86,[8]日程信息!$A$11:$A$298,2,0)),"",1)</f>
        <v/>
      </c>
      <c r="U86" s="2" t="str">
        <f>IF(ISNA(VLOOKUP(CN86,[9]视频会议通话详单!$A$7:$A$252,2,0)),"",1)</f>
        <v/>
      </c>
      <c r="V86" s="2" t="str">
        <f>IF(ISNA(VLOOKUP(CN86,[11]日程信息!$A$11:$A$35,2,0)),"",1)</f>
        <v/>
      </c>
      <c r="W86" s="2" t="str">
        <f>IF(ISNA(VLOOKUP(CN86,[12]创新创业宣讲!$E$17:$E$213,2,0)),"",1)</f>
        <v/>
      </c>
      <c r="X86" s="2" t="str">
        <f>IF(ISNA(VLOOKUP(CN86,[13]日程信息!$A$11:$A$55,2,0)),"",1)</f>
        <v/>
      </c>
      <c r="Y86" s="2" t="str">
        <f>IF(ISNA(VLOOKUP(CN86,[14]日程信息!$A$11:$A$44,2,0)),"",1)</f>
        <v/>
      </c>
      <c r="Z86" s="2" t="str">
        <f>IF(ISNA(VLOOKUP(CN86,[15]日程信息!$A$11:$A$45,2,0)),"",1)</f>
        <v/>
      </c>
      <c r="AA86" s="2" t="str">
        <f>IF(ISNA(VLOOKUP(CN86,[16]日程信息!$A$11:$A$45,2,0)),"",1)</f>
        <v/>
      </c>
      <c r="AB86" s="2" t="str">
        <f>IF(ISNA(VLOOKUP(CN86,[17]日程信息!$A$11:$A$37,2,0)),"",1)</f>
        <v/>
      </c>
      <c r="AC86" s="8"/>
      <c r="AD86" s="2"/>
      <c r="AE86" s="2"/>
      <c r="AF86" s="2"/>
      <c r="AG86" s="2"/>
      <c r="AH86" s="2">
        <v>1</v>
      </c>
      <c r="AI86" s="2">
        <v>1</v>
      </c>
      <c r="AJ86" s="2"/>
      <c r="AK86" s="2">
        <v>1</v>
      </c>
      <c r="AL86" s="2"/>
      <c r="AM86" s="2">
        <v>1</v>
      </c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>
        <v>1</v>
      </c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>
        <v>1</v>
      </c>
      <c r="CE86" s="2"/>
      <c r="CF86" s="2"/>
      <c r="CG86" s="2"/>
      <c r="CH86" s="2"/>
      <c r="CI86" s="2"/>
      <c r="CJ86" s="2"/>
      <c r="CK86" s="2"/>
      <c r="CL86" s="2">
        <v>4</v>
      </c>
      <c r="CM86" s="2">
        <f t="shared" si="2"/>
        <v>10</v>
      </c>
      <c r="CN86" s="5" t="s">
        <v>821</v>
      </c>
    </row>
    <row r="87" spans="1:92">
      <c r="A87" s="2">
        <v>86</v>
      </c>
      <c r="B87" s="5" t="s">
        <v>823</v>
      </c>
      <c r="C87" s="5" t="s">
        <v>824</v>
      </c>
      <c r="D87" s="5" t="s">
        <v>790</v>
      </c>
      <c r="E87" s="2" t="s">
        <v>651</v>
      </c>
      <c r="F87" s="2"/>
      <c r="G87" s="2"/>
      <c r="H87" s="2"/>
      <c r="I87" s="2"/>
      <c r="J87" s="2"/>
      <c r="K87" s="2"/>
      <c r="L87" s="2"/>
      <c r="M87" s="2"/>
      <c r="N87" s="2"/>
      <c r="O87" s="2">
        <v>1</v>
      </c>
      <c r="P87" s="2"/>
      <c r="Q87" s="2">
        <v>1</v>
      </c>
      <c r="R87" s="2"/>
      <c r="S87" s="2">
        <v>0</v>
      </c>
      <c r="T87" s="2" t="str">
        <f>IF(ISNA(VLOOKUP(CN87,[8]日程信息!$A$11:$A$298,2,0)),"",1)</f>
        <v/>
      </c>
      <c r="U87" s="2" t="str">
        <f>IF(ISNA(VLOOKUP(CN87,[9]视频会议通话详单!$A$7:$A$252,2,0)),"",1)</f>
        <v/>
      </c>
      <c r="V87" s="2">
        <f>IF(ISNA(VLOOKUP(CN87,[11]日程信息!$A$11:$A$35,2,0)),"",1)</f>
        <v>1</v>
      </c>
      <c r="W87" s="2" t="str">
        <f>IF(ISNA(VLOOKUP(CN87,[12]创新创业宣讲!$E$17:$E$213,2,0)),"",1)</f>
        <v/>
      </c>
      <c r="X87" s="2" t="str">
        <f>IF(ISNA(VLOOKUP(CN87,[13]日程信息!$A$11:$A$55,2,0)),"",1)</f>
        <v/>
      </c>
      <c r="Y87" s="2" t="str">
        <f>IF(ISNA(VLOOKUP(CN87,[14]日程信息!$A$11:$A$44,2,0)),"",1)</f>
        <v/>
      </c>
      <c r="Z87" s="2" t="str">
        <f>IF(ISNA(VLOOKUP(CN87,[15]日程信息!$A$11:$A$45,2,0)),"",1)</f>
        <v/>
      </c>
      <c r="AA87" s="2" t="str">
        <f>IF(ISNA(VLOOKUP(CN87,[16]日程信息!$A$11:$A$45,2,0)),"",1)</f>
        <v/>
      </c>
      <c r="AB87" s="2" t="str">
        <f>IF(ISNA(VLOOKUP(CN87,[17]日程信息!$A$11:$A$37,2,0)),"",1)</f>
        <v/>
      </c>
      <c r="AC87" s="8"/>
      <c r="AD87" s="2"/>
      <c r="AE87" s="2"/>
      <c r="AF87" s="2"/>
      <c r="AG87" s="2"/>
      <c r="AH87" s="2">
        <v>1</v>
      </c>
      <c r="AI87" s="2">
        <v>1</v>
      </c>
      <c r="AJ87" s="2">
        <v>1</v>
      </c>
      <c r="AK87" s="2"/>
      <c r="AL87" s="2"/>
      <c r="AM87" s="2">
        <v>1</v>
      </c>
      <c r="AN87" s="2"/>
      <c r="AO87" s="2"/>
      <c r="AP87" s="2"/>
      <c r="AQ87" s="2"/>
      <c r="AR87" s="2"/>
      <c r="AS87" s="2"/>
      <c r="AT87" s="2"/>
      <c r="AU87" s="2"/>
      <c r="AV87" s="2">
        <v>1</v>
      </c>
      <c r="AW87" s="2"/>
      <c r="AX87" s="2">
        <v>1</v>
      </c>
      <c r="AY87" s="2"/>
      <c r="AZ87" s="2">
        <f>VLOOKUP(CN87,[20]日程信息!$A$11:$B$60,2,FALSE)</f>
        <v>1</v>
      </c>
      <c r="BA87" s="2"/>
      <c r="BB87" s="2">
        <v>1</v>
      </c>
      <c r="BC87" s="2"/>
      <c r="BD87" s="2"/>
      <c r="BE87" s="2"/>
      <c r="BF87" s="2"/>
      <c r="BG87" s="2"/>
      <c r="BH87" s="2">
        <v>1</v>
      </c>
      <c r="BI87" s="2"/>
      <c r="BJ87" s="2"/>
      <c r="BK87" s="2">
        <v>1</v>
      </c>
      <c r="BL87" s="2">
        <v>1</v>
      </c>
      <c r="BM87" s="2"/>
      <c r="BN87" s="2">
        <v>1</v>
      </c>
      <c r="BO87" s="2"/>
      <c r="BP87" s="2"/>
      <c r="BQ87" s="2"/>
      <c r="BR87" s="2"/>
      <c r="BS87" s="2"/>
      <c r="BT87" s="2"/>
      <c r="BU87" s="2"/>
      <c r="BV87" s="2">
        <v>1</v>
      </c>
      <c r="BW87" s="2">
        <v>1</v>
      </c>
      <c r="BX87" s="2"/>
      <c r="BY87" s="2"/>
      <c r="BZ87" s="2"/>
      <c r="CA87" s="2"/>
      <c r="CB87" s="2"/>
      <c r="CC87" s="2">
        <v>1</v>
      </c>
      <c r="CD87" s="2"/>
      <c r="CE87" s="2"/>
      <c r="CF87" s="2"/>
      <c r="CG87" s="2"/>
      <c r="CH87" s="2"/>
      <c r="CI87" s="2"/>
      <c r="CJ87" s="2"/>
      <c r="CK87" s="2"/>
      <c r="CL87" s="2">
        <v>4</v>
      </c>
      <c r="CM87" s="2">
        <f t="shared" si="2"/>
        <v>22</v>
      </c>
      <c r="CN87" s="5" t="s">
        <v>823</v>
      </c>
    </row>
    <row r="88" spans="1:92">
      <c r="A88" s="2">
        <v>87</v>
      </c>
      <c r="B88" s="5" t="s">
        <v>825</v>
      </c>
      <c r="C88" s="5" t="s">
        <v>826</v>
      </c>
      <c r="D88" s="5" t="s">
        <v>790</v>
      </c>
      <c r="E88" s="2" t="s">
        <v>651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>
        <v>0</v>
      </c>
      <c r="T88" s="2" t="str">
        <f>IF(ISNA(VLOOKUP(CN88,[8]日程信息!$A$11:$A$298,2,0)),"",1)</f>
        <v/>
      </c>
      <c r="U88" s="2" t="str">
        <f>IF(ISNA(VLOOKUP(CN88,[9]视频会议通话详单!$A$7:$A$252,2,0)),"",1)</f>
        <v/>
      </c>
      <c r="V88" s="2" t="str">
        <f>IF(ISNA(VLOOKUP(CN88,[11]日程信息!$A$11:$A$35,2,0)),"",1)</f>
        <v/>
      </c>
      <c r="W88" s="2" t="str">
        <f>IF(ISNA(VLOOKUP(CN88,[12]创新创业宣讲!$E$17:$E$213,2,0)),"",1)</f>
        <v/>
      </c>
      <c r="X88" s="2" t="str">
        <f>IF(ISNA(VLOOKUP(CN88,[13]日程信息!$A$11:$A$55,2,0)),"",1)</f>
        <v/>
      </c>
      <c r="Y88" s="2" t="str">
        <f>IF(ISNA(VLOOKUP(CN88,[14]日程信息!$A$11:$A$44,2,0)),"",1)</f>
        <v/>
      </c>
      <c r="Z88" s="2" t="str">
        <f>IF(ISNA(VLOOKUP(CN88,[15]日程信息!$A$11:$A$45,2,0)),"",1)</f>
        <v/>
      </c>
      <c r="AA88" s="2" t="str">
        <f>IF(ISNA(VLOOKUP(CN88,[16]日程信息!$A$11:$A$45,2,0)),"",1)</f>
        <v/>
      </c>
      <c r="AB88" s="2" t="str">
        <f>IF(ISNA(VLOOKUP(CN88,[17]日程信息!$A$11:$A$37,2,0)),"",1)</f>
        <v/>
      </c>
      <c r="AC88" s="8"/>
      <c r="AD88" s="2"/>
      <c r="AE88" s="2"/>
      <c r="AF88" s="2"/>
      <c r="AG88" s="2"/>
      <c r="AH88" s="2"/>
      <c r="AI88" s="2">
        <v>1</v>
      </c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>
        <v>1</v>
      </c>
      <c r="BW88" s="2">
        <v>1</v>
      </c>
      <c r="BX88" s="2"/>
      <c r="BY88" s="2"/>
      <c r="BZ88" s="2"/>
      <c r="CA88" s="2"/>
      <c r="CB88" s="2"/>
      <c r="CC88" s="2"/>
      <c r="CD88" s="2">
        <v>1</v>
      </c>
      <c r="CE88" s="2"/>
      <c r="CF88" s="2"/>
      <c r="CG88" s="2"/>
      <c r="CH88" s="2"/>
      <c r="CI88" s="2"/>
      <c r="CJ88" s="2"/>
      <c r="CK88" s="2"/>
      <c r="CL88" s="2">
        <v>4</v>
      </c>
      <c r="CM88" s="2">
        <f t="shared" si="2"/>
        <v>8</v>
      </c>
      <c r="CN88" s="5" t="s">
        <v>825</v>
      </c>
    </row>
    <row r="89" spans="1:92">
      <c r="A89" s="2">
        <v>88</v>
      </c>
      <c r="B89" s="5" t="s">
        <v>827</v>
      </c>
      <c r="C89" s="5" t="s">
        <v>828</v>
      </c>
      <c r="D89" s="5" t="s">
        <v>790</v>
      </c>
      <c r="E89" s="2" t="s">
        <v>651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>
        <v>1</v>
      </c>
      <c r="T89" s="2" t="str">
        <f>IF(ISNA(VLOOKUP(CN89,[8]日程信息!$A$11:$A$298,2,0)),"",1)</f>
        <v/>
      </c>
      <c r="U89" s="2" t="str">
        <f>IF(ISNA(VLOOKUP(CN89,[9]视频会议通话详单!$A$7:$A$252,2,0)),"",1)</f>
        <v/>
      </c>
      <c r="V89" s="2">
        <f>IF(ISNA(VLOOKUP(CN89,[11]日程信息!$A$11:$A$35,2,0)),"",1)</f>
        <v>1</v>
      </c>
      <c r="W89" s="2">
        <f>IF(ISNA(VLOOKUP(CN89,[12]创新创业宣讲!$E$17:$E$213,2,0)),"",1)</f>
        <v>1</v>
      </c>
      <c r="X89" s="2" t="str">
        <f>IF(ISNA(VLOOKUP(CN89,[13]日程信息!$A$11:$A$55,2,0)),"",1)</f>
        <v/>
      </c>
      <c r="Y89" s="2" t="str">
        <f>IF(ISNA(VLOOKUP(CN89,[14]日程信息!$A$11:$A$44,2,0)),"",1)</f>
        <v/>
      </c>
      <c r="Z89" s="2" t="str">
        <f>IF(ISNA(VLOOKUP(CN89,[15]日程信息!$A$11:$A$45,2,0)),"",1)</f>
        <v/>
      </c>
      <c r="AA89" s="2" t="str">
        <f>IF(ISNA(VLOOKUP(CN89,[16]日程信息!$A$11:$A$45,2,0)),"",1)</f>
        <v/>
      </c>
      <c r="AB89" s="2" t="str">
        <f>IF(ISNA(VLOOKUP(CN89,[17]日程信息!$A$11:$A$37,2,0)),"",1)</f>
        <v/>
      </c>
      <c r="AC89" s="8"/>
      <c r="AD89" s="2"/>
      <c r="AE89" s="2"/>
      <c r="AF89" s="2"/>
      <c r="AG89" s="2"/>
      <c r="AH89" s="2">
        <v>1</v>
      </c>
      <c r="AI89" s="2">
        <v>1</v>
      </c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>
        <v>1</v>
      </c>
      <c r="AY89" s="2"/>
      <c r="AZ89" s="2"/>
      <c r="BA89" s="2"/>
      <c r="BB89" s="2"/>
      <c r="BC89" s="2"/>
      <c r="BD89" s="2"/>
      <c r="BE89" s="2"/>
      <c r="BF89" s="2"/>
      <c r="BG89" s="2"/>
      <c r="BH89" s="2">
        <v>1</v>
      </c>
      <c r="BI89" s="2"/>
      <c r="BJ89" s="2"/>
      <c r="BK89" s="2">
        <v>1</v>
      </c>
      <c r="BL89" s="2">
        <v>1</v>
      </c>
      <c r="BM89" s="2"/>
      <c r="BN89" s="2"/>
      <c r="BO89" s="2"/>
      <c r="BP89" s="2"/>
      <c r="BQ89" s="2"/>
      <c r="BR89" s="2"/>
      <c r="BS89" s="2"/>
      <c r="BT89" s="2"/>
      <c r="BU89" s="2"/>
      <c r="BV89" s="2">
        <v>1</v>
      </c>
      <c r="BW89" s="2">
        <v>1</v>
      </c>
      <c r="BX89" s="2"/>
      <c r="BY89" s="2">
        <v>1</v>
      </c>
      <c r="BZ89" s="2"/>
      <c r="CA89" s="2"/>
      <c r="CB89" s="2"/>
      <c r="CC89" s="2"/>
      <c r="CD89" s="2">
        <v>1</v>
      </c>
      <c r="CE89" s="2"/>
      <c r="CF89" s="2"/>
      <c r="CG89" s="2"/>
      <c r="CH89" s="2"/>
      <c r="CI89" s="2"/>
      <c r="CJ89" s="2"/>
      <c r="CK89" s="2"/>
      <c r="CL89" s="2">
        <v>4</v>
      </c>
      <c r="CM89" s="2">
        <f t="shared" si="2"/>
        <v>17</v>
      </c>
      <c r="CN89" s="5" t="s">
        <v>827</v>
      </c>
    </row>
    <row r="90" spans="1:92">
      <c r="A90" s="2">
        <v>89</v>
      </c>
      <c r="B90" s="5" t="s">
        <v>829</v>
      </c>
      <c r="C90" s="5" t="s">
        <v>830</v>
      </c>
      <c r="D90" s="5" t="s">
        <v>790</v>
      </c>
      <c r="E90" s="2" t="s">
        <v>651</v>
      </c>
      <c r="F90" s="2"/>
      <c r="G90" s="2"/>
      <c r="H90" s="2"/>
      <c r="I90" s="2"/>
      <c r="J90" s="2"/>
      <c r="K90" s="2">
        <v>2</v>
      </c>
      <c r="L90" s="2"/>
      <c r="M90" s="2"/>
      <c r="N90" s="2"/>
      <c r="O90" s="2"/>
      <c r="P90" s="2"/>
      <c r="Q90" s="2"/>
      <c r="R90" s="2"/>
      <c r="S90" s="2">
        <v>0</v>
      </c>
      <c r="T90" s="2" t="str">
        <f>IF(ISNA(VLOOKUP(CN90,[8]日程信息!$A$11:$A$298,2,0)),"",1)</f>
        <v/>
      </c>
      <c r="U90" s="2" t="str">
        <f>IF(ISNA(VLOOKUP(CN90,[9]视频会议通话详单!$A$7:$A$252,2,0)),"",1)</f>
        <v/>
      </c>
      <c r="V90" s="2" t="str">
        <f>IF(ISNA(VLOOKUP(CN90,[11]日程信息!$A$11:$A$35,2,0)),"",1)</f>
        <v/>
      </c>
      <c r="W90" s="2" t="str">
        <f>IF(ISNA(VLOOKUP(CN90,[12]创新创业宣讲!$E$17:$E$213,2,0)),"",1)</f>
        <v/>
      </c>
      <c r="X90" s="2" t="str">
        <f>IF(ISNA(VLOOKUP(CN90,[13]日程信息!$A$11:$A$55,2,0)),"",1)</f>
        <v/>
      </c>
      <c r="Y90" s="2" t="str">
        <f>IF(ISNA(VLOOKUP(CN90,[14]日程信息!$A$11:$A$44,2,0)),"",1)</f>
        <v/>
      </c>
      <c r="Z90" s="2" t="str">
        <f>IF(ISNA(VLOOKUP(CN90,[15]日程信息!$A$11:$A$45,2,0)),"",1)</f>
        <v/>
      </c>
      <c r="AA90" s="2" t="str">
        <f>IF(ISNA(VLOOKUP(CN90,[16]日程信息!$A$11:$A$45,2,0)),"",1)</f>
        <v/>
      </c>
      <c r="AB90" s="2" t="str">
        <f>IF(ISNA(VLOOKUP(CN90,[17]日程信息!$A$11:$A$37,2,0)),"",1)</f>
        <v/>
      </c>
      <c r="AC90" s="8"/>
      <c r="AD90" s="2"/>
      <c r="AE90" s="2"/>
      <c r="AF90" s="2"/>
      <c r="AG90" s="2"/>
      <c r="AH90" s="2"/>
      <c r="AI90" s="2">
        <v>1</v>
      </c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>
        <v>1</v>
      </c>
      <c r="BI90" s="2">
        <v>1</v>
      </c>
      <c r="BJ90" s="2"/>
      <c r="BK90" s="2">
        <v>1</v>
      </c>
      <c r="BL90" s="2"/>
      <c r="BM90" s="2"/>
      <c r="BN90" s="2"/>
      <c r="BO90" s="2"/>
      <c r="BP90" s="2"/>
      <c r="BQ90" s="2"/>
      <c r="BR90" s="2"/>
      <c r="BS90" s="2">
        <v>1</v>
      </c>
      <c r="BT90" s="2"/>
      <c r="BU90" s="2"/>
      <c r="BV90" s="2">
        <v>1</v>
      </c>
      <c r="BW90" s="2">
        <v>1</v>
      </c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>
        <v>3</v>
      </c>
      <c r="CM90" s="2">
        <f t="shared" si="2"/>
        <v>12</v>
      </c>
      <c r="CN90" s="5" t="s">
        <v>829</v>
      </c>
    </row>
    <row r="91" spans="1:92">
      <c r="A91" s="2">
        <v>90</v>
      </c>
      <c r="B91" s="5" t="s">
        <v>831</v>
      </c>
      <c r="C91" s="5" t="s">
        <v>832</v>
      </c>
      <c r="D91" s="5" t="s">
        <v>790</v>
      </c>
      <c r="E91" s="2" t="s">
        <v>651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>
        <v>0</v>
      </c>
      <c r="T91" s="2" t="str">
        <f>IF(ISNA(VLOOKUP(CN91,[8]日程信息!$A$11:$A$298,2,0)),"",1)</f>
        <v/>
      </c>
      <c r="U91" s="2" t="str">
        <f>IF(ISNA(VLOOKUP(CN91,[9]视频会议通话详单!$A$7:$A$252,2,0)),"",1)</f>
        <v/>
      </c>
      <c r="V91" s="2" t="str">
        <f>IF(ISNA(VLOOKUP(CN91,[11]日程信息!$A$11:$A$35,2,0)),"",1)</f>
        <v/>
      </c>
      <c r="W91" s="2">
        <f>IF(ISNA(VLOOKUP(CN91,[12]创新创业宣讲!$E$17:$E$213,2,0)),"",1)</f>
        <v>1</v>
      </c>
      <c r="X91" s="2" t="str">
        <f>IF(ISNA(VLOOKUP(CN91,[13]日程信息!$A$11:$A$55,2,0)),"",1)</f>
        <v/>
      </c>
      <c r="Y91" s="2" t="str">
        <f>IF(ISNA(VLOOKUP(CN91,[14]日程信息!$A$11:$A$44,2,0)),"",1)</f>
        <v/>
      </c>
      <c r="Z91" s="2" t="str">
        <f>IF(ISNA(VLOOKUP(CN91,[15]日程信息!$A$11:$A$45,2,0)),"",1)</f>
        <v/>
      </c>
      <c r="AA91" s="2" t="str">
        <f>IF(ISNA(VLOOKUP(CN91,[16]日程信息!$A$11:$A$45,2,0)),"",1)</f>
        <v/>
      </c>
      <c r="AB91" s="2" t="str">
        <f>IF(ISNA(VLOOKUP(CN91,[17]日程信息!$A$11:$A$37,2,0)),"",1)</f>
        <v/>
      </c>
      <c r="AC91" s="8"/>
      <c r="AD91" s="2"/>
      <c r="AE91" s="2"/>
      <c r="AF91" s="2"/>
      <c r="AG91" s="2"/>
      <c r="AH91" s="2"/>
      <c r="AI91" s="2">
        <v>1</v>
      </c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>
        <v>1</v>
      </c>
      <c r="BI91" s="2"/>
      <c r="BJ91" s="2"/>
      <c r="BK91" s="2"/>
      <c r="BL91" s="2">
        <v>1</v>
      </c>
      <c r="BM91" s="2"/>
      <c r="BN91" s="2"/>
      <c r="BO91" s="2">
        <v>1</v>
      </c>
      <c r="BP91" s="2"/>
      <c r="BQ91" s="2">
        <v>1</v>
      </c>
      <c r="BR91" s="2"/>
      <c r="BS91" s="2"/>
      <c r="BT91" s="2"/>
      <c r="BU91" s="2"/>
      <c r="BV91" s="2"/>
      <c r="BW91" s="2"/>
      <c r="BX91" s="2"/>
      <c r="BY91" s="2"/>
      <c r="BZ91" s="2">
        <v>1</v>
      </c>
      <c r="CA91" s="2"/>
      <c r="CB91" s="2">
        <v>1</v>
      </c>
      <c r="CC91" s="2"/>
      <c r="CD91" s="2">
        <v>1</v>
      </c>
      <c r="CE91" s="2"/>
      <c r="CF91" s="2"/>
      <c r="CG91" s="2">
        <v>1</v>
      </c>
      <c r="CH91" s="2"/>
      <c r="CI91" s="2"/>
      <c r="CJ91" s="2"/>
      <c r="CK91" s="2"/>
      <c r="CL91" s="2">
        <v>4</v>
      </c>
      <c r="CM91" s="2">
        <f t="shared" si="2"/>
        <v>14</v>
      </c>
      <c r="CN91" s="5" t="s">
        <v>831</v>
      </c>
    </row>
    <row r="92" spans="1:92">
      <c r="A92" s="2">
        <v>91</v>
      </c>
      <c r="B92" s="5" t="s">
        <v>833</v>
      </c>
      <c r="C92" s="5" t="s">
        <v>834</v>
      </c>
      <c r="D92" s="5" t="s">
        <v>790</v>
      </c>
      <c r="E92" s="2" t="s">
        <v>651</v>
      </c>
      <c r="F92" s="2"/>
      <c r="G92" s="2"/>
      <c r="H92" s="2"/>
      <c r="I92" s="2"/>
      <c r="J92" s="2"/>
      <c r="K92" s="2"/>
      <c r="L92" s="2"/>
      <c r="M92" s="2">
        <v>1</v>
      </c>
      <c r="N92" s="2"/>
      <c r="O92" s="2"/>
      <c r="P92" s="2"/>
      <c r="Q92" s="2"/>
      <c r="R92" s="2"/>
      <c r="S92" s="2">
        <v>0</v>
      </c>
      <c r="T92" s="2" t="str">
        <f>IF(ISNA(VLOOKUP(CN92,[8]日程信息!$A$11:$A$298,2,0)),"",1)</f>
        <v/>
      </c>
      <c r="U92" s="2" t="str">
        <f>IF(ISNA(VLOOKUP(CN92,[9]视频会议通话详单!$A$7:$A$252,2,0)),"",1)</f>
        <v/>
      </c>
      <c r="V92" s="2" t="str">
        <f>IF(ISNA(VLOOKUP(CN92,[11]日程信息!$A$11:$A$35,2,0)),"",1)</f>
        <v/>
      </c>
      <c r="W92" s="2" t="str">
        <f>IF(ISNA(VLOOKUP(CN92,[12]创新创业宣讲!$E$17:$E$213,2,0)),"",1)</f>
        <v/>
      </c>
      <c r="X92" s="2" t="str">
        <f>IF(ISNA(VLOOKUP(CN92,[13]日程信息!$A$11:$A$55,2,0)),"",1)</f>
        <v/>
      </c>
      <c r="Y92" s="2" t="str">
        <f>IF(ISNA(VLOOKUP(CN92,[14]日程信息!$A$11:$A$44,2,0)),"",1)</f>
        <v/>
      </c>
      <c r="Z92" s="2" t="str">
        <f>IF(ISNA(VLOOKUP(CN92,[15]日程信息!$A$11:$A$45,2,0)),"",1)</f>
        <v/>
      </c>
      <c r="AA92" s="2" t="str">
        <f>IF(ISNA(VLOOKUP(CN92,[16]日程信息!$A$11:$A$45,2,0)),"",1)</f>
        <v/>
      </c>
      <c r="AB92" s="2" t="str">
        <f>IF(ISNA(VLOOKUP(CN92,[17]日程信息!$A$11:$A$37,2,0)),"",1)</f>
        <v/>
      </c>
      <c r="AC92" s="8"/>
      <c r="AD92" s="2"/>
      <c r="AE92" s="2"/>
      <c r="AF92" s="2"/>
      <c r="AG92" s="2"/>
      <c r="AH92" s="2">
        <v>1</v>
      </c>
      <c r="AI92" s="2">
        <v>1</v>
      </c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>
        <v>1</v>
      </c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>
        <v>1</v>
      </c>
      <c r="BW92" s="2">
        <v>1</v>
      </c>
      <c r="BX92" s="2"/>
      <c r="BY92" s="2"/>
      <c r="BZ92" s="2"/>
      <c r="CA92" s="2"/>
      <c r="CB92" s="2"/>
      <c r="CC92" s="2"/>
      <c r="CD92" s="2">
        <v>1</v>
      </c>
      <c r="CE92" s="2"/>
      <c r="CF92" s="2">
        <v>1</v>
      </c>
      <c r="CG92" s="2"/>
      <c r="CH92" s="2">
        <v>1</v>
      </c>
      <c r="CI92" s="2"/>
      <c r="CJ92" s="2"/>
      <c r="CK92" s="2"/>
      <c r="CL92" s="2">
        <v>3</v>
      </c>
      <c r="CM92" s="2">
        <f t="shared" si="2"/>
        <v>12</v>
      </c>
      <c r="CN92" s="5" t="s">
        <v>833</v>
      </c>
    </row>
    <row r="93" spans="1:92">
      <c r="A93" s="2">
        <v>92</v>
      </c>
      <c r="B93" s="5" t="s">
        <v>835</v>
      </c>
      <c r="C93" s="5" t="s">
        <v>836</v>
      </c>
      <c r="D93" s="5" t="s">
        <v>790</v>
      </c>
      <c r="E93" s="2" t="s">
        <v>651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>
        <v>0</v>
      </c>
      <c r="T93" s="2" t="str">
        <f>IF(ISNA(VLOOKUP(CN93,[8]日程信息!$A$11:$A$298,2,0)),"",1)</f>
        <v/>
      </c>
      <c r="U93" s="2" t="str">
        <f>IF(ISNA(VLOOKUP(CN93,[9]视频会议通话详单!$A$7:$A$252,2,0)),"",1)</f>
        <v/>
      </c>
      <c r="V93" s="2" t="str">
        <f>IF(ISNA(VLOOKUP(CN93,[11]日程信息!$A$11:$A$35,2,0)),"",1)</f>
        <v/>
      </c>
      <c r="W93" s="2" t="str">
        <f>IF(ISNA(VLOOKUP(CN93,[12]创新创业宣讲!$E$17:$E$213,2,0)),"",1)</f>
        <v/>
      </c>
      <c r="X93" s="2" t="str">
        <f>IF(ISNA(VLOOKUP(CN93,[13]日程信息!$A$11:$A$55,2,0)),"",1)</f>
        <v/>
      </c>
      <c r="Y93" s="2" t="str">
        <f>IF(ISNA(VLOOKUP(CN93,[14]日程信息!$A$11:$A$44,2,0)),"",1)</f>
        <v/>
      </c>
      <c r="Z93" s="2" t="str">
        <f>IF(ISNA(VLOOKUP(CN93,[15]日程信息!$A$11:$A$45,2,0)),"",1)</f>
        <v/>
      </c>
      <c r="AA93" s="2" t="str">
        <f>IF(ISNA(VLOOKUP(CN93,[16]日程信息!$A$11:$A$45,2,0)),"",1)</f>
        <v/>
      </c>
      <c r="AB93" s="2" t="str">
        <f>IF(ISNA(VLOOKUP(CN93,[17]日程信息!$A$11:$A$37,2,0)),"",1)</f>
        <v/>
      </c>
      <c r="AC93" s="8"/>
      <c r="AD93" s="2"/>
      <c r="AE93" s="2"/>
      <c r="AF93" s="2"/>
      <c r="AG93" s="2"/>
      <c r="AH93" s="2"/>
      <c r="AI93" s="2">
        <v>1</v>
      </c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>
        <v>1</v>
      </c>
      <c r="CE93" s="2"/>
      <c r="CF93" s="2"/>
      <c r="CG93" s="2"/>
      <c r="CH93" s="2"/>
      <c r="CI93" s="2"/>
      <c r="CJ93" s="2"/>
      <c r="CK93" s="2"/>
      <c r="CL93" s="2">
        <v>3</v>
      </c>
      <c r="CM93" s="2">
        <f t="shared" si="2"/>
        <v>5</v>
      </c>
      <c r="CN93" s="5" t="s">
        <v>835</v>
      </c>
    </row>
    <row r="94" spans="1:92">
      <c r="A94" s="2">
        <v>93</v>
      </c>
      <c r="B94" s="5" t="s">
        <v>837</v>
      </c>
      <c r="C94" s="5" t="s">
        <v>838</v>
      </c>
      <c r="D94" s="5" t="s">
        <v>839</v>
      </c>
      <c r="E94" s="2" t="s">
        <v>651</v>
      </c>
      <c r="F94" s="2"/>
      <c r="G94" s="2"/>
      <c r="H94" s="2"/>
      <c r="I94" s="2"/>
      <c r="J94" s="2"/>
      <c r="K94" s="2"/>
      <c r="L94" s="2"/>
      <c r="M94" s="2"/>
      <c r="N94" s="2"/>
      <c r="O94" s="2">
        <v>1</v>
      </c>
      <c r="P94" s="2"/>
      <c r="Q94" s="2">
        <v>1</v>
      </c>
      <c r="R94" s="2"/>
      <c r="S94" s="2">
        <v>1</v>
      </c>
      <c r="T94" s="2">
        <f>IF(ISNA(VLOOKUP(CN94,[8]日程信息!$A$11:$A$298,2,0)),"",1)</f>
        <v>1</v>
      </c>
      <c r="U94" s="2">
        <f>IF(ISNA(VLOOKUP(CN94,[9]视频会议通话详单!$A$7:$A$252,2,0)),"",1)</f>
        <v>1</v>
      </c>
      <c r="V94" s="2">
        <f>IF(ISNA(VLOOKUP(CN94,[11]日程信息!$A$11:$A$35,2,0)),"",1)</f>
        <v>1</v>
      </c>
      <c r="W94" s="2">
        <f>IF(ISNA(VLOOKUP(CN94,[12]创新创业宣讲!$E$17:$E$213,2,0)),"",1)</f>
        <v>1</v>
      </c>
      <c r="X94" s="2" t="str">
        <f>IF(ISNA(VLOOKUP(CN94,[13]日程信息!$A$11:$A$55,2,0)),"",1)</f>
        <v/>
      </c>
      <c r="Y94" s="2" t="str">
        <f>IF(ISNA(VLOOKUP(CN94,[14]日程信息!$A$11:$A$44,2,0)),"",1)</f>
        <v/>
      </c>
      <c r="Z94" s="2" t="str">
        <f>IF(ISNA(VLOOKUP(CN94,[15]日程信息!$A$11:$A$45,2,0)),"",1)</f>
        <v/>
      </c>
      <c r="AA94" s="2" t="str">
        <f>IF(ISNA(VLOOKUP(CN94,[16]日程信息!$A$11:$A$45,2,0)),"",1)</f>
        <v/>
      </c>
      <c r="AB94" s="2" t="str">
        <f>IF(ISNA(VLOOKUP(CN94,[17]日程信息!$A$11:$A$37,2,0)),"",1)</f>
        <v/>
      </c>
      <c r="AC94" s="8"/>
      <c r="AD94" s="2"/>
      <c r="AE94" s="2"/>
      <c r="AF94" s="2"/>
      <c r="AG94" s="2"/>
      <c r="AH94" s="2">
        <v>1</v>
      </c>
      <c r="AI94" s="2">
        <v>1</v>
      </c>
      <c r="AJ94" s="2"/>
      <c r="AK94" s="2"/>
      <c r="AL94" s="2"/>
      <c r="AM94" s="2">
        <v>1</v>
      </c>
      <c r="AN94" s="2"/>
      <c r="AO94" s="2"/>
      <c r="AP94" s="2"/>
      <c r="AQ94" s="2"/>
      <c r="AR94" s="2"/>
      <c r="AS94" s="2"/>
      <c r="AT94" s="2"/>
      <c r="AU94" s="2"/>
      <c r="AV94" s="2">
        <v>1</v>
      </c>
      <c r="AW94" s="2"/>
      <c r="AX94" s="2">
        <v>1</v>
      </c>
      <c r="AY94" s="2"/>
      <c r="AZ94" s="2">
        <f>VLOOKUP(CN94,[20]日程信息!$A$11:$B$60,2,FALSE)</f>
        <v>1</v>
      </c>
      <c r="BA94" s="2"/>
      <c r="BB94" s="2">
        <v>1</v>
      </c>
      <c r="BC94" s="2"/>
      <c r="BD94" s="2"/>
      <c r="BE94" s="2"/>
      <c r="BF94" s="2"/>
      <c r="BG94" s="2"/>
      <c r="BH94" s="2"/>
      <c r="BI94" s="2">
        <v>1</v>
      </c>
      <c r="BJ94" s="2"/>
      <c r="BK94" s="2"/>
      <c r="BL94" s="2">
        <v>1</v>
      </c>
      <c r="BM94" s="2"/>
      <c r="BN94" s="2"/>
      <c r="BO94" s="2"/>
      <c r="BP94" s="2"/>
      <c r="BQ94" s="2"/>
      <c r="BR94" s="2"/>
      <c r="BS94" s="2"/>
      <c r="BT94" s="2"/>
      <c r="BU94" s="2"/>
      <c r="BV94" s="2">
        <v>1</v>
      </c>
      <c r="BW94" s="2">
        <v>1</v>
      </c>
      <c r="BX94" s="2"/>
      <c r="BY94" s="2"/>
      <c r="BZ94" s="2"/>
      <c r="CA94" s="2"/>
      <c r="CB94" s="2">
        <v>1</v>
      </c>
      <c r="CC94" s="2">
        <v>1</v>
      </c>
      <c r="CD94" s="2">
        <v>1</v>
      </c>
      <c r="CE94" s="2"/>
      <c r="CF94" s="2"/>
      <c r="CG94" s="2"/>
      <c r="CH94" s="2"/>
      <c r="CI94" s="2"/>
      <c r="CJ94" s="2"/>
      <c r="CK94" s="2"/>
      <c r="CL94" s="2"/>
      <c r="CM94" s="2">
        <f t="shared" si="2"/>
        <v>21</v>
      </c>
      <c r="CN94" s="5" t="s">
        <v>837</v>
      </c>
    </row>
    <row r="95" spans="1:92">
      <c r="A95" s="2">
        <v>94</v>
      </c>
      <c r="B95" s="5" t="s">
        <v>840</v>
      </c>
      <c r="C95" s="5" t="s">
        <v>841</v>
      </c>
      <c r="D95" s="5" t="s">
        <v>839</v>
      </c>
      <c r="E95" s="2" t="s">
        <v>651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>
        <v>0</v>
      </c>
      <c r="T95" s="2" t="str">
        <f>IF(ISNA(VLOOKUP(CN95,[8]日程信息!$A$11:$A$298,2,0)),"",1)</f>
        <v/>
      </c>
      <c r="U95" s="2" t="str">
        <f>IF(ISNA(VLOOKUP(CN95,[9]视频会议通话详单!$A$7:$A$252,2,0)),"",1)</f>
        <v/>
      </c>
      <c r="V95" s="2" t="str">
        <f>IF(ISNA(VLOOKUP(CN95,[11]日程信息!$A$11:$A$35,2,0)),"",1)</f>
        <v/>
      </c>
      <c r="W95" s="2" t="str">
        <f>IF(ISNA(VLOOKUP(CN95,[12]创新创业宣讲!$E$17:$E$213,2,0)),"",1)</f>
        <v/>
      </c>
      <c r="X95" s="2" t="str">
        <f>IF(ISNA(VLOOKUP(CN95,[13]日程信息!$A$11:$A$55,2,0)),"",1)</f>
        <v/>
      </c>
      <c r="Y95" s="2" t="str">
        <f>IF(ISNA(VLOOKUP(CN95,[14]日程信息!$A$11:$A$44,2,0)),"",1)</f>
        <v/>
      </c>
      <c r="Z95" s="2" t="str">
        <f>IF(ISNA(VLOOKUP(CN95,[15]日程信息!$A$11:$A$45,2,0)),"",1)</f>
        <v/>
      </c>
      <c r="AA95" s="2" t="str">
        <f>IF(ISNA(VLOOKUP(CN95,[16]日程信息!$A$11:$A$45,2,0)),"",1)</f>
        <v/>
      </c>
      <c r="AB95" s="2" t="str">
        <f>IF(ISNA(VLOOKUP(CN95,[17]日程信息!$A$11:$A$37,2,0)),"",1)</f>
        <v/>
      </c>
      <c r="AC95" s="8"/>
      <c r="AD95" s="2"/>
      <c r="AE95" s="2"/>
      <c r="AF95" s="2"/>
      <c r="AG95" s="2"/>
      <c r="AH95" s="2"/>
      <c r="AI95" s="2">
        <v>1</v>
      </c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>
        <v>1</v>
      </c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>
        <v>1</v>
      </c>
      <c r="CE95" s="2"/>
      <c r="CF95" s="2"/>
      <c r="CG95" s="2"/>
      <c r="CH95" s="2"/>
      <c r="CI95" s="2"/>
      <c r="CJ95" s="2"/>
      <c r="CK95" s="2"/>
      <c r="CL95" s="2"/>
      <c r="CM95" s="2">
        <f t="shared" si="2"/>
        <v>3</v>
      </c>
      <c r="CN95" s="5" t="s">
        <v>840</v>
      </c>
    </row>
    <row r="96" spans="1:92">
      <c r="A96" s="2">
        <v>95</v>
      </c>
      <c r="B96" s="5" t="s">
        <v>842</v>
      </c>
      <c r="C96" s="5" t="s">
        <v>843</v>
      </c>
      <c r="D96" s="5" t="s">
        <v>839</v>
      </c>
      <c r="E96" s="2" t="s">
        <v>651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>
        <v>0</v>
      </c>
      <c r="T96" s="2" t="str">
        <f>IF(ISNA(VLOOKUP(CN96,[8]日程信息!$A$11:$A$298,2,0)),"",1)</f>
        <v/>
      </c>
      <c r="U96" s="2" t="str">
        <f>IF(ISNA(VLOOKUP(CN96,[9]视频会议通话详单!$A$7:$A$252,2,0)),"",1)</f>
        <v/>
      </c>
      <c r="V96" s="2" t="str">
        <f>IF(ISNA(VLOOKUP(CN96,[11]日程信息!$A$11:$A$35,2,0)),"",1)</f>
        <v/>
      </c>
      <c r="W96" s="2" t="str">
        <f>IF(ISNA(VLOOKUP(CN96,[12]创新创业宣讲!$E$17:$E$213,2,0)),"",1)</f>
        <v/>
      </c>
      <c r="X96" s="2" t="str">
        <f>IF(ISNA(VLOOKUP(CN96,[13]日程信息!$A$11:$A$55,2,0)),"",1)</f>
        <v/>
      </c>
      <c r="Y96" s="2" t="str">
        <f>IF(ISNA(VLOOKUP(CN96,[14]日程信息!$A$11:$A$44,2,0)),"",1)</f>
        <v/>
      </c>
      <c r="Z96" s="2" t="str">
        <f>IF(ISNA(VLOOKUP(CN96,[15]日程信息!$A$11:$A$45,2,0)),"",1)</f>
        <v/>
      </c>
      <c r="AA96" s="2" t="str">
        <f>IF(ISNA(VLOOKUP(CN96,[16]日程信息!$A$11:$A$45,2,0)),"",1)</f>
        <v/>
      </c>
      <c r="AB96" s="2" t="str">
        <f>IF(ISNA(VLOOKUP(CN96,[17]日程信息!$A$11:$A$37,2,0)),"",1)</f>
        <v/>
      </c>
      <c r="AC96" s="8"/>
      <c r="AD96" s="2"/>
      <c r="AE96" s="2"/>
      <c r="AF96" s="2"/>
      <c r="AG96" s="2"/>
      <c r="AH96" s="2"/>
      <c r="AI96" s="2">
        <v>1</v>
      </c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>
        <v>1</v>
      </c>
      <c r="BM96" s="2"/>
      <c r="BN96" s="2">
        <v>1</v>
      </c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>
        <v>1</v>
      </c>
      <c r="CE96" s="2"/>
      <c r="CF96" s="2"/>
      <c r="CG96" s="2"/>
      <c r="CH96" s="2"/>
      <c r="CI96" s="2"/>
      <c r="CJ96" s="2"/>
      <c r="CK96" s="2"/>
      <c r="CL96" s="2"/>
      <c r="CM96" s="2">
        <f t="shared" si="2"/>
        <v>4</v>
      </c>
      <c r="CN96" s="5" t="s">
        <v>842</v>
      </c>
    </row>
    <row r="97" spans="1:92">
      <c r="A97" s="2">
        <v>96</v>
      </c>
      <c r="B97" s="5" t="s">
        <v>844</v>
      </c>
      <c r="C97" s="5" t="s">
        <v>845</v>
      </c>
      <c r="D97" s="5" t="s">
        <v>839</v>
      </c>
      <c r="E97" s="2" t="s">
        <v>651</v>
      </c>
      <c r="F97" s="2"/>
      <c r="G97" s="2"/>
      <c r="H97" s="2"/>
      <c r="I97" s="2"/>
      <c r="J97" s="2"/>
      <c r="K97" s="2">
        <v>2</v>
      </c>
      <c r="L97" s="2"/>
      <c r="M97" s="2"/>
      <c r="N97" s="2"/>
      <c r="O97" s="2"/>
      <c r="P97" s="2"/>
      <c r="Q97" s="2"/>
      <c r="R97" s="2">
        <v>1</v>
      </c>
      <c r="S97" s="2">
        <v>0</v>
      </c>
      <c r="T97" s="2" t="str">
        <f>IF(ISNA(VLOOKUP(CN97,[8]日程信息!$A$11:$A$298,2,0)),"",1)</f>
        <v/>
      </c>
      <c r="U97" s="2" t="str">
        <f>IF(ISNA(VLOOKUP(CN97,[9]视频会议通话详单!$A$7:$A$252,2,0)),"",1)</f>
        <v/>
      </c>
      <c r="V97" s="2" t="str">
        <f>IF(ISNA(VLOOKUP(CN97,[11]日程信息!$A$11:$A$35,2,0)),"",1)</f>
        <v/>
      </c>
      <c r="W97" s="2" t="str">
        <f>IF(ISNA(VLOOKUP(CN97,[12]创新创业宣讲!$E$17:$E$213,2,0)),"",1)</f>
        <v/>
      </c>
      <c r="X97" s="2" t="str">
        <f>IF(ISNA(VLOOKUP(CN97,[13]日程信息!$A$11:$A$55,2,0)),"",1)</f>
        <v/>
      </c>
      <c r="Y97" s="2" t="str">
        <f>IF(ISNA(VLOOKUP(CN97,[14]日程信息!$A$11:$A$44,2,0)),"",1)</f>
        <v/>
      </c>
      <c r="Z97" s="2" t="str">
        <f>IF(ISNA(VLOOKUP(CN97,[15]日程信息!$A$11:$A$45,2,0)),"",1)</f>
        <v/>
      </c>
      <c r="AA97" s="2" t="str">
        <f>IF(ISNA(VLOOKUP(CN97,[16]日程信息!$A$11:$A$45,2,0)),"",1)</f>
        <v/>
      </c>
      <c r="AB97" s="2" t="str">
        <f>IF(ISNA(VLOOKUP(CN97,[17]日程信息!$A$11:$A$37,2,0)),"",1)</f>
        <v/>
      </c>
      <c r="AC97" s="8"/>
      <c r="AD97" s="2"/>
      <c r="AE97" s="2"/>
      <c r="AF97" s="2"/>
      <c r="AG97" s="2"/>
      <c r="AH97" s="2"/>
      <c r="AI97" s="2">
        <v>1</v>
      </c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>
        <v>1</v>
      </c>
      <c r="BI97" s="2"/>
      <c r="BJ97" s="2"/>
      <c r="BK97" s="2"/>
      <c r="BL97" s="2"/>
      <c r="BM97" s="2"/>
      <c r="BN97" s="2">
        <v>1</v>
      </c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>
        <v>1</v>
      </c>
      <c r="CC97" s="2"/>
      <c r="CD97" s="2">
        <v>1</v>
      </c>
      <c r="CE97" s="2"/>
      <c r="CF97" s="2"/>
      <c r="CG97" s="2"/>
      <c r="CH97" s="2"/>
      <c r="CI97" s="2"/>
      <c r="CJ97" s="2"/>
      <c r="CK97" s="2"/>
      <c r="CL97" s="2"/>
      <c r="CM97" s="2">
        <f t="shared" si="2"/>
        <v>8</v>
      </c>
      <c r="CN97" s="5" t="s">
        <v>844</v>
      </c>
    </row>
    <row r="98" spans="1:92">
      <c r="A98" s="2">
        <v>97</v>
      </c>
      <c r="B98" s="5" t="s">
        <v>846</v>
      </c>
      <c r="C98" s="5" t="s">
        <v>847</v>
      </c>
      <c r="D98" s="5" t="s">
        <v>839</v>
      </c>
      <c r="E98" s="2" t="s">
        <v>651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>
        <v>0</v>
      </c>
      <c r="T98" s="2" t="str">
        <f>IF(ISNA(VLOOKUP(CN98,[8]日程信息!$A$11:$A$298,2,0)),"",1)</f>
        <v/>
      </c>
      <c r="U98" s="2" t="str">
        <f>IF(ISNA(VLOOKUP(CN98,[9]视频会议通话详单!$A$7:$A$252,2,0)),"",1)</f>
        <v/>
      </c>
      <c r="V98" s="2" t="str">
        <f>IF(ISNA(VLOOKUP(CN98,[11]日程信息!$A$11:$A$35,2,0)),"",1)</f>
        <v/>
      </c>
      <c r="W98" s="2" t="str">
        <f>IF(ISNA(VLOOKUP(CN98,[12]创新创业宣讲!$E$17:$E$213,2,0)),"",1)</f>
        <v/>
      </c>
      <c r="X98" s="2" t="str">
        <f>IF(ISNA(VLOOKUP(CN98,[13]日程信息!$A$11:$A$55,2,0)),"",1)</f>
        <v/>
      </c>
      <c r="Y98" s="2" t="str">
        <f>IF(ISNA(VLOOKUP(CN98,[14]日程信息!$A$11:$A$44,2,0)),"",1)</f>
        <v/>
      </c>
      <c r="Z98" s="2" t="str">
        <f>IF(ISNA(VLOOKUP(CN98,[15]日程信息!$A$11:$A$45,2,0)),"",1)</f>
        <v/>
      </c>
      <c r="AA98" s="2" t="str">
        <f>IF(ISNA(VLOOKUP(CN98,[16]日程信息!$A$11:$A$45,2,0)),"",1)</f>
        <v/>
      </c>
      <c r="AB98" s="2" t="str">
        <f>IF(ISNA(VLOOKUP(CN98,[17]日程信息!$A$11:$A$37,2,0)),"",1)</f>
        <v/>
      </c>
      <c r="AC98" s="8"/>
      <c r="AD98" s="2"/>
      <c r="AE98" s="2"/>
      <c r="AF98" s="2"/>
      <c r="AG98" s="2"/>
      <c r="AH98" s="2"/>
      <c r="AI98" s="2">
        <v>1</v>
      </c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>
        <v>1</v>
      </c>
      <c r="BC98" s="2"/>
      <c r="BD98" s="2"/>
      <c r="BE98" s="2"/>
      <c r="BF98" s="2"/>
      <c r="BG98" s="2"/>
      <c r="BH98" s="2">
        <v>1</v>
      </c>
      <c r="BI98" s="2"/>
      <c r="BJ98" s="2">
        <v>1</v>
      </c>
      <c r="BK98" s="2"/>
      <c r="BL98" s="2">
        <v>1</v>
      </c>
      <c r="BM98" s="2"/>
      <c r="BN98" s="2"/>
      <c r="BO98" s="2"/>
      <c r="BP98" s="2"/>
      <c r="BQ98" s="2"/>
      <c r="BR98" s="2"/>
      <c r="BS98" s="2"/>
      <c r="BT98" s="2"/>
      <c r="BU98" s="2">
        <v>1</v>
      </c>
      <c r="BV98" s="2">
        <v>1</v>
      </c>
      <c r="BW98" s="2">
        <v>1</v>
      </c>
      <c r="BX98" s="2"/>
      <c r="BY98" s="2"/>
      <c r="BZ98" s="2"/>
      <c r="CA98" s="2"/>
      <c r="CB98" s="2"/>
      <c r="CC98" s="2"/>
      <c r="CD98" s="2">
        <v>1</v>
      </c>
      <c r="CE98" s="2"/>
      <c r="CF98" s="2"/>
      <c r="CG98" s="2"/>
      <c r="CH98" s="2"/>
      <c r="CI98" s="2"/>
      <c r="CJ98" s="2"/>
      <c r="CK98" s="2"/>
      <c r="CL98" s="2"/>
      <c r="CM98" s="2">
        <f t="shared" si="2"/>
        <v>9</v>
      </c>
      <c r="CN98" s="5" t="s">
        <v>846</v>
      </c>
    </row>
    <row r="99" spans="1:92">
      <c r="A99" s="2">
        <v>98</v>
      </c>
      <c r="B99" s="5" t="s">
        <v>848</v>
      </c>
      <c r="C99" s="5" t="s">
        <v>849</v>
      </c>
      <c r="D99" s="5" t="s">
        <v>839</v>
      </c>
      <c r="E99" s="2" t="s">
        <v>651</v>
      </c>
      <c r="F99" s="2"/>
      <c r="G99" s="2"/>
      <c r="H99" s="2"/>
      <c r="I99" s="2"/>
      <c r="J99" s="2">
        <v>1</v>
      </c>
      <c r="K99" s="2"/>
      <c r="L99" s="2"/>
      <c r="M99" s="2"/>
      <c r="N99" s="2"/>
      <c r="O99" s="2"/>
      <c r="P99" s="2"/>
      <c r="Q99" s="2"/>
      <c r="R99" s="2"/>
      <c r="S99" s="2">
        <v>0</v>
      </c>
      <c r="T99" s="2" t="str">
        <f>IF(ISNA(VLOOKUP(CN99,[8]日程信息!$A$11:$A$298,2,0)),"",1)</f>
        <v/>
      </c>
      <c r="U99" s="2" t="str">
        <f>IF(ISNA(VLOOKUP(CN99,[9]视频会议通话详单!$A$7:$A$252,2,0)),"",1)</f>
        <v/>
      </c>
      <c r="V99" s="2" t="str">
        <f>IF(ISNA(VLOOKUP(CN99,[11]日程信息!$A$11:$A$35,2,0)),"",1)</f>
        <v/>
      </c>
      <c r="W99" s="2" t="str">
        <f>IF(ISNA(VLOOKUP(CN99,[12]创新创业宣讲!$E$17:$E$213,2,0)),"",1)</f>
        <v/>
      </c>
      <c r="X99" s="2" t="str">
        <f>IF(ISNA(VLOOKUP(CN99,[13]日程信息!$A$11:$A$55,2,0)),"",1)</f>
        <v/>
      </c>
      <c r="Y99" s="2" t="str">
        <f>IF(ISNA(VLOOKUP(CN99,[14]日程信息!$A$11:$A$44,2,0)),"",1)</f>
        <v/>
      </c>
      <c r="Z99" s="2" t="str">
        <f>IF(ISNA(VLOOKUP(CN99,[15]日程信息!$A$11:$A$45,2,0)),"",1)</f>
        <v/>
      </c>
      <c r="AA99" s="2" t="str">
        <f>IF(ISNA(VLOOKUP(CN99,[16]日程信息!$A$11:$A$45,2,0)),"",1)</f>
        <v/>
      </c>
      <c r="AB99" s="2" t="str">
        <f>IF(ISNA(VLOOKUP(CN99,[17]日程信息!$A$11:$A$37,2,0)),"",1)</f>
        <v/>
      </c>
      <c r="AC99" s="8"/>
      <c r="AD99" s="2"/>
      <c r="AE99" s="2"/>
      <c r="AF99" s="2"/>
      <c r="AG99" s="2"/>
      <c r="AH99" s="2">
        <v>1</v>
      </c>
      <c r="AI99" s="2">
        <v>1</v>
      </c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>
        <v>1</v>
      </c>
      <c r="CE99" s="2"/>
      <c r="CF99" s="2"/>
      <c r="CG99" s="2"/>
      <c r="CH99" s="2"/>
      <c r="CI99" s="2"/>
      <c r="CJ99" s="2"/>
      <c r="CK99" s="2"/>
      <c r="CL99" s="2"/>
      <c r="CM99" s="2">
        <f t="shared" ref="CM99:CM130" si="3">SUM(F99:CL99)</f>
        <v>4</v>
      </c>
      <c r="CN99" s="5" t="s">
        <v>848</v>
      </c>
    </row>
    <row r="100" spans="1:92">
      <c r="A100" s="2">
        <v>99</v>
      </c>
      <c r="B100" s="5" t="s">
        <v>850</v>
      </c>
      <c r="C100" s="5" t="s">
        <v>851</v>
      </c>
      <c r="D100" s="5" t="s">
        <v>839</v>
      </c>
      <c r="E100" s="2" t="s">
        <v>651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>
        <v>0</v>
      </c>
      <c r="T100" s="2" t="str">
        <f>IF(ISNA(VLOOKUP(CN100,[8]日程信息!$A$11:$A$298,2,0)),"",1)</f>
        <v/>
      </c>
      <c r="U100" s="2" t="str">
        <f>IF(ISNA(VLOOKUP(CN100,[9]视频会议通话详单!$A$7:$A$252,2,0)),"",1)</f>
        <v/>
      </c>
      <c r="V100" s="2" t="str">
        <f>IF(ISNA(VLOOKUP(CN100,[11]日程信息!$A$11:$A$35,2,0)),"",1)</f>
        <v/>
      </c>
      <c r="W100" s="2" t="str">
        <f>IF(ISNA(VLOOKUP(CN100,[12]创新创业宣讲!$E$17:$E$213,2,0)),"",1)</f>
        <v/>
      </c>
      <c r="X100" s="2" t="str">
        <f>IF(ISNA(VLOOKUP(CN100,[13]日程信息!$A$11:$A$55,2,0)),"",1)</f>
        <v/>
      </c>
      <c r="Y100" s="2" t="str">
        <f>IF(ISNA(VLOOKUP(CN100,[14]日程信息!$A$11:$A$44,2,0)),"",1)</f>
        <v/>
      </c>
      <c r="Z100" s="2" t="str">
        <f>IF(ISNA(VLOOKUP(CN100,[15]日程信息!$A$11:$A$45,2,0)),"",1)</f>
        <v/>
      </c>
      <c r="AA100" s="2" t="str">
        <f>IF(ISNA(VLOOKUP(CN100,[16]日程信息!$A$11:$A$45,2,0)),"",1)</f>
        <v/>
      </c>
      <c r="AB100" s="2" t="str">
        <f>IF(ISNA(VLOOKUP(CN100,[17]日程信息!$A$11:$A$37,2,0)),"",1)</f>
        <v/>
      </c>
      <c r="AC100" s="8"/>
      <c r="AD100" s="2"/>
      <c r="AE100" s="2"/>
      <c r="AF100" s="2"/>
      <c r="AG100" s="2"/>
      <c r="AH100" s="2"/>
      <c r="AI100" s="2">
        <v>1</v>
      </c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>
        <v>1</v>
      </c>
      <c r="BW100" s="2">
        <v>1</v>
      </c>
      <c r="BX100" s="2"/>
      <c r="BY100" s="2">
        <v>1</v>
      </c>
      <c r="BZ100" s="2"/>
      <c r="CA100" s="2"/>
      <c r="CB100" s="2">
        <v>1</v>
      </c>
      <c r="CC100" s="2"/>
      <c r="CD100" s="2">
        <v>1</v>
      </c>
      <c r="CE100" s="2"/>
      <c r="CF100" s="2"/>
      <c r="CG100" s="2"/>
      <c r="CH100" s="2"/>
      <c r="CI100" s="2"/>
      <c r="CJ100" s="2"/>
      <c r="CK100" s="2"/>
      <c r="CL100" s="2"/>
      <c r="CM100" s="2">
        <f t="shared" si="3"/>
        <v>6</v>
      </c>
      <c r="CN100" s="5" t="s">
        <v>850</v>
      </c>
    </row>
    <row r="101" spans="1:92">
      <c r="A101" s="2">
        <v>100</v>
      </c>
      <c r="B101" s="5" t="s">
        <v>852</v>
      </c>
      <c r="C101" s="5" t="s">
        <v>853</v>
      </c>
      <c r="D101" s="5" t="s">
        <v>839</v>
      </c>
      <c r="E101" s="2" t="s">
        <v>651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>
        <v>0</v>
      </c>
      <c r="T101" s="2" t="str">
        <f>IF(ISNA(VLOOKUP(CN101,[8]日程信息!$A$11:$A$298,2,0)),"",1)</f>
        <v/>
      </c>
      <c r="U101" s="2" t="str">
        <f>IF(ISNA(VLOOKUP(CN101,[9]视频会议通话详单!$A$7:$A$252,2,0)),"",1)</f>
        <v/>
      </c>
      <c r="V101" s="2" t="str">
        <f>IF(ISNA(VLOOKUP(CN101,[11]日程信息!$A$11:$A$35,2,0)),"",1)</f>
        <v/>
      </c>
      <c r="W101" s="2" t="str">
        <f>IF(ISNA(VLOOKUP(CN101,[12]创新创业宣讲!$E$17:$E$213,2,0)),"",1)</f>
        <v/>
      </c>
      <c r="X101" s="2" t="str">
        <f>IF(ISNA(VLOOKUP(CN101,[13]日程信息!$A$11:$A$55,2,0)),"",1)</f>
        <v/>
      </c>
      <c r="Y101" s="2" t="str">
        <f>IF(ISNA(VLOOKUP(CN101,[14]日程信息!$A$11:$A$44,2,0)),"",1)</f>
        <v/>
      </c>
      <c r="Z101" s="2" t="str">
        <f>IF(ISNA(VLOOKUP(CN101,[15]日程信息!$A$11:$A$45,2,0)),"",1)</f>
        <v/>
      </c>
      <c r="AA101" s="2" t="str">
        <f>IF(ISNA(VLOOKUP(CN101,[16]日程信息!$A$11:$A$45,2,0)),"",1)</f>
        <v/>
      </c>
      <c r="AB101" s="2" t="str">
        <f>IF(ISNA(VLOOKUP(CN101,[17]日程信息!$A$11:$A$37,2,0)),"",1)</f>
        <v/>
      </c>
      <c r="AC101" s="8"/>
      <c r="AD101" s="2"/>
      <c r="AE101" s="2"/>
      <c r="AF101" s="2"/>
      <c r="AG101" s="2"/>
      <c r="AH101" s="2"/>
      <c r="AI101" s="2">
        <v>1</v>
      </c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>
        <v>1</v>
      </c>
      <c r="CE101" s="2"/>
      <c r="CF101" s="2"/>
      <c r="CG101" s="2"/>
      <c r="CH101" s="2"/>
      <c r="CI101" s="2"/>
      <c r="CJ101" s="2"/>
      <c r="CK101" s="2"/>
      <c r="CL101" s="2"/>
      <c r="CM101" s="2">
        <f t="shared" si="3"/>
        <v>2</v>
      </c>
      <c r="CN101" s="5" t="s">
        <v>852</v>
      </c>
    </row>
    <row r="102" spans="1:92">
      <c r="A102" s="2">
        <v>101</v>
      </c>
      <c r="B102" s="5" t="s">
        <v>854</v>
      </c>
      <c r="C102" s="5" t="s">
        <v>855</v>
      </c>
      <c r="D102" s="5" t="s">
        <v>839</v>
      </c>
      <c r="E102" s="2" t="s">
        <v>651</v>
      </c>
      <c r="F102" s="2"/>
      <c r="G102" s="2"/>
      <c r="H102" s="2"/>
      <c r="I102" s="2"/>
      <c r="J102" s="2">
        <v>1</v>
      </c>
      <c r="K102" s="2"/>
      <c r="L102" s="2"/>
      <c r="M102" s="2">
        <v>1</v>
      </c>
      <c r="N102" s="2"/>
      <c r="O102" s="2"/>
      <c r="P102" s="2"/>
      <c r="Q102" s="2"/>
      <c r="R102" s="2">
        <v>1</v>
      </c>
      <c r="S102" s="2">
        <v>0</v>
      </c>
      <c r="T102" s="2">
        <f>IF(ISNA(VLOOKUP(CN102,[8]日程信息!$A$11:$A$298,2,0)),"",1)</f>
        <v>1</v>
      </c>
      <c r="U102" s="2" t="str">
        <f>IF(ISNA(VLOOKUP(CN102,[9]视频会议通话详单!$A$7:$A$252,2,0)),"",1)</f>
        <v/>
      </c>
      <c r="V102" s="2" t="str">
        <f>IF(ISNA(VLOOKUP(CN102,[11]日程信息!$A$11:$A$35,2,0)),"",1)</f>
        <v/>
      </c>
      <c r="W102" s="2" t="str">
        <f>IF(ISNA(VLOOKUP(CN102,[12]创新创业宣讲!$E$17:$E$213,2,0)),"",1)</f>
        <v/>
      </c>
      <c r="X102" s="2" t="str">
        <f>IF(ISNA(VLOOKUP(CN102,[13]日程信息!$A$11:$A$55,2,0)),"",1)</f>
        <v/>
      </c>
      <c r="Y102" s="2" t="str">
        <f>IF(ISNA(VLOOKUP(CN102,[14]日程信息!$A$11:$A$44,2,0)),"",1)</f>
        <v/>
      </c>
      <c r="Z102" s="2" t="str">
        <f>IF(ISNA(VLOOKUP(CN102,[15]日程信息!$A$11:$A$45,2,0)),"",1)</f>
        <v/>
      </c>
      <c r="AA102" s="2" t="str">
        <f>IF(ISNA(VLOOKUP(CN102,[16]日程信息!$A$11:$A$45,2,0)),"",1)</f>
        <v/>
      </c>
      <c r="AB102" s="2" t="str">
        <f>IF(ISNA(VLOOKUP(CN102,[17]日程信息!$A$11:$A$37,2,0)),"",1)</f>
        <v/>
      </c>
      <c r="AC102" s="8"/>
      <c r="AD102" s="2"/>
      <c r="AE102" s="2"/>
      <c r="AF102" s="2"/>
      <c r="AG102" s="2"/>
      <c r="AH102" s="2"/>
      <c r="AI102" s="2">
        <v>1</v>
      </c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>
        <v>1</v>
      </c>
      <c r="BM102" s="2"/>
      <c r="BN102" s="2">
        <v>1</v>
      </c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>
        <v>1</v>
      </c>
      <c r="CE102" s="2">
        <v>1</v>
      </c>
      <c r="CF102" s="2">
        <v>1</v>
      </c>
      <c r="CG102" s="2"/>
      <c r="CH102" s="2">
        <v>1</v>
      </c>
      <c r="CI102" s="2"/>
      <c r="CJ102" s="2"/>
      <c r="CK102" s="2"/>
      <c r="CL102" s="2"/>
      <c r="CM102" s="2">
        <f t="shared" si="3"/>
        <v>11</v>
      </c>
      <c r="CN102" s="5" t="s">
        <v>854</v>
      </c>
    </row>
    <row r="103" spans="1:92">
      <c r="A103" s="2">
        <v>102</v>
      </c>
      <c r="B103" s="5" t="s">
        <v>856</v>
      </c>
      <c r="C103" s="5" t="s">
        <v>857</v>
      </c>
      <c r="D103" s="5" t="s">
        <v>839</v>
      </c>
      <c r="E103" s="2" t="s">
        <v>651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>
        <v>0</v>
      </c>
      <c r="T103" s="2" t="str">
        <f>IF(ISNA(VLOOKUP(CN103,[8]日程信息!$A$11:$A$298,2,0)),"",1)</f>
        <v/>
      </c>
      <c r="U103" s="2" t="str">
        <f>IF(ISNA(VLOOKUP(CN103,[9]视频会议通话详单!$A$7:$A$252,2,0)),"",1)</f>
        <v/>
      </c>
      <c r="V103" s="2" t="str">
        <f>IF(ISNA(VLOOKUP(CN103,[11]日程信息!$A$11:$A$35,2,0)),"",1)</f>
        <v/>
      </c>
      <c r="W103" s="2" t="str">
        <f>IF(ISNA(VLOOKUP(CN103,[12]创新创业宣讲!$E$17:$E$213,2,0)),"",1)</f>
        <v/>
      </c>
      <c r="X103" s="2" t="str">
        <f>IF(ISNA(VLOOKUP(CN103,[13]日程信息!$A$11:$A$55,2,0)),"",1)</f>
        <v/>
      </c>
      <c r="Y103" s="2" t="str">
        <f>IF(ISNA(VLOOKUP(CN103,[14]日程信息!$A$11:$A$44,2,0)),"",1)</f>
        <v/>
      </c>
      <c r="Z103" s="2" t="str">
        <f>IF(ISNA(VLOOKUP(CN103,[15]日程信息!$A$11:$A$45,2,0)),"",1)</f>
        <v/>
      </c>
      <c r="AA103" s="2" t="str">
        <f>IF(ISNA(VLOOKUP(CN103,[16]日程信息!$A$11:$A$45,2,0)),"",1)</f>
        <v/>
      </c>
      <c r="AB103" s="2" t="str">
        <f>IF(ISNA(VLOOKUP(CN103,[17]日程信息!$A$11:$A$37,2,0)),"",1)</f>
        <v/>
      </c>
      <c r="AC103" s="8"/>
      <c r="AD103" s="2"/>
      <c r="AE103" s="2"/>
      <c r="AF103" s="2"/>
      <c r="AG103" s="2"/>
      <c r="AH103" s="2"/>
      <c r="AI103" s="2">
        <v>1</v>
      </c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>
        <v>1</v>
      </c>
      <c r="CE103" s="2"/>
      <c r="CF103" s="2"/>
      <c r="CG103" s="2"/>
      <c r="CH103" s="2"/>
      <c r="CI103" s="2"/>
      <c r="CJ103" s="2"/>
      <c r="CK103" s="2"/>
      <c r="CL103" s="2"/>
      <c r="CM103" s="2">
        <f t="shared" si="3"/>
        <v>2</v>
      </c>
      <c r="CN103" s="5" t="s">
        <v>856</v>
      </c>
    </row>
    <row r="104" spans="1:92">
      <c r="A104" s="2">
        <v>103</v>
      </c>
      <c r="B104" s="5" t="s">
        <v>858</v>
      </c>
      <c r="C104" s="5" t="s">
        <v>859</v>
      </c>
      <c r="D104" s="5" t="s">
        <v>839</v>
      </c>
      <c r="E104" s="2" t="s">
        <v>651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>
        <v>0</v>
      </c>
      <c r="T104" s="2">
        <f>IF(ISNA(VLOOKUP(CN104,[8]日程信息!$A$11:$A$298,2,0)),"",1)</f>
        <v>1</v>
      </c>
      <c r="U104" s="2" t="str">
        <f>IF(ISNA(VLOOKUP(CN104,[9]视频会议通话详单!$A$7:$A$252,2,0)),"",1)</f>
        <v/>
      </c>
      <c r="V104" s="2" t="str">
        <f>IF(ISNA(VLOOKUP(CN104,[11]日程信息!$A$11:$A$35,2,0)),"",1)</f>
        <v/>
      </c>
      <c r="W104" s="2" t="str">
        <f>IF(ISNA(VLOOKUP(CN104,[12]创新创业宣讲!$E$17:$E$213,2,0)),"",1)</f>
        <v/>
      </c>
      <c r="X104" s="2" t="str">
        <f>IF(ISNA(VLOOKUP(CN104,[13]日程信息!$A$11:$A$55,2,0)),"",1)</f>
        <v/>
      </c>
      <c r="Y104" s="2" t="str">
        <f>IF(ISNA(VLOOKUP(CN104,[14]日程信息!$A$11:$A$44,2,0)),"",1)</f>
        <v/>
      </c>
      <c r="Z104" s="2" t="str">
        <f>IF(ISNA(VLOOKUP(CN104,[15]日程信息!$A$11:$A$45,2,0)),"",1)</f>
        <v/>
      </c>
      <c r="AA104" s="2" t="str">
        <f>IF(ISNA(VLOOKUP(CN104,[16]日程信息!$A$11:$A$45,2,0)),"",1)</f>
        <v/>
      </c>
      <c r="AB104" s="2" t="str">
        <f>IF(ISNA(VLOOKUP(CN104,[17]日程信息!$A$11:$A$37,2,0)),"",1)</f>
        <v/>
      </c>
      <c r="AC104" s="8"/>
      <c r="AD104" s="2"/>
      <c r="AE104" s="2"/>
      <c r="AF104" s="2"/>
      <c r="AG104" s="2"/>
      <c r="AH104" s="2"/>
      <c r="AI104" s="2">
        <v>1</v>
      </c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>
        <v>1</v>
      </c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>
        <v>1</v>
      </c>
      <c r="BM104" s="2"/>
      <c r="BN104" s="2">
        <v>1</v>
      </c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>
        <v>1</v>
      </c>
      <c r="CE104" s="2"/>
      <c r="CF104" s="2"/>
      <c r="CG104" s="2"/>
      <c r="CH104" s="2"/>
      <c r="CI104" s="2"/>
      <c r="CJ104" s="2"/>
      <c r="CK104" s="2"/>
      <c r="CL104" s="2"/>
      <c r="CM104" s="2">
        <f t="shared" si="3"/>
        <v>6</v>
      </c>
      <c r="CN104" s="5" t="s">
        <v>858</v>
      </c>
    </row>
    <row r="105" spans="1:92">
      <c r="A105" s="2">
        <v>104</v>
      </c>
      <c r="B105" s="5" t="s">
        <v>860</v>
      </c>
      <c r="C105" s="5" t="s">
        <v>861</v>
      </c>
      <c r="D105" s="5" t="s">
        <v>839</v>
      </c>
      <c r="E105" s="2" t="s">
        <v>651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>
        <v>0</v>
      </c>
      <c r="T105" s="2" t="str">
        <f>IF(ISNA(VLOOKUP(CN105,[8]日程信息!$A$11:$A$298,2,0)),"",1)</f>
        <v/>
      </c>
      <c r="U105" s="2" t="str">
        <f>IF(ISNA(VLOOKUP(CN105,[9]视频会议通话详单!$A$7:$A$252,2,0)),"",1)</f>
        <v/>
      </c>
      <c r="V105" s="2" t="str">
        <f>IF(ISNA(VLOOKUP(CN105,[11]日程信息!$A$11:$A$35,2,0)),"",1)</f>
        <v/>
      </c>
      <c r="W105" s="2" t="str">
        <f>IF(ISNA(VLOOKUP(CN105,[12]创新创业宣讲!$E$17:$E$213,2,0)),"",1)</f>
        <v/>
      </c>
      <c r="X105" s="2" t="str">
        <f>IF(ISNA(VLOOKUP(CN105,[13]日程信息!$A$11:$A$55,2,0)),"",1)</f>
        <v/>
      </c>
      <c r="Y105" s="2" t="str">
        <f>IF(ISNA(VLOOKUP(CN105,[14]日程信息!$A$11:$A$44,2,0)),"",1)</f>
        <v/>
      </c>
      <c r="Z105" s="2" t="str">
        <f>IF(ISNA(VLOOKUP(CN105,[15]日程信息!$A$11:$A$45,2,0)),"",1)</f>
        <v/>
      </c>
      <c r="AA105" s="2" t="str">
        <f>IF(ISNA(VLOOKUP(CN105,[16]日程信息!$A$11:$A$45,2,0)),"",1)</f>
        <v/>
      </c>
      <c r="AB105" s="2" t="str">
        <f>IF(ISNA(VLOOKUP(CN105,[17]日程信息!$A$11:$A$37,2,0)),"",1)</f>
        <v/>
      </c>
      <c r="AC105" s="8"/>
      <c r="AD105" s="2"/>
      <c r="AE105" s="2"/>
      <c r="AF105" s="2"/>
      <c r="AG105" s="2"/>
      <c r="AH105" s="2"/>
      <c r="AI105" s="2">
        <v>1</v>
      </c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>
        <v>1</v>
      </c>
      <c r="BP105" s="2"/>
      <c r="BQ105" s="2"/>
      <c r="BR105" s="2">
        <v>1</v>
      </c>
      <c r="BS105" s="2"/>
      <c r="BT105" s="2"/>
      <c r="BU105" s="2"/>
      <c r="BV105" s="2">
        <v>1</v>
      </c>
      <c r="BW105" s="2">
        <v>1</v>
      </c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>
        <f t="shared" si="3"/>
        <v>5</v>
      </c>
      <c r="CN105" s="5" t="s">
        <v>860</v>
      </c>
    </row>
    <row r="106" spans="1:92">
      <c r="A106" s="2">
        <v>105</v>
      </c>
      <c r="B106" s="5" t="s">
        <v>862</v>
      </c>
      <c r="C106" s="5" t="s">
        <v>863</v>
      </c>
      <c r="D106" s="5" t="s">
        <v>839</v>
      </c>
      <c r="E106" s="2" t="s">
        <v>651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>
        <v>0</v>
      </c>
      <c r="T106" s="2">
        <f>IF(ISNA(VLOOKUP(CN106,[8]日程信息!$A$11:$A$298,2,0)),"",1)</f>
        <v>1</v>
      </c>
      <c r="U106" s="2" t="str">
        <f>IF(ISNA(VLOOKUP(CN106,[9]视频会议通话详单!$A$7:$A$252,2,0)),"",1)</f>
        <v/>
      </c>
      <c r="V106" s="2" t="str">
        <f>IF(ISNA(VLOOKUP(CN106,[11]日程信息!$A$11:$A$35,2,0)),"",1)</f>
        <v/>
      </c>
      <c r="W106" s="2" t="str">
        <f>IF(ISNA(VLOOKUP(CN106,[12]创新创业宣讲!$E$17:$E$213,2,0)),"",1)</f>
        <v/>
      </c>
      <c r="X106" s="2" t="str">
        <f>IF(ISNA(VLOOKUP(CN106,[13]日程信息!$A$11:$A$55,2,0)),"",1)</f>
        <v/>
      </c>
      <c r="Y106" s="2" t="str">
        <f>IF(ISNA(VLOOKUP(CN106,[14]日程信息!$A$11:$A$44,2,0)),"",1)</f>
        <v/>
      </c>
      <c r="Z106" s="2" t="str">
        <f>IF(ISNA(VLOOKUP(CN106,[15]日程信息!$A$11:$A$45,2,0)),"",1)</f>
        <v/>
      </c>
      <c r="AA106" s="2" t="str">
        <f>IF(ISNA(VLOOKUP(CN106,[16]日程信息!$A$11:$A$45,2,0)),"",1)</f>
        <v/>
      </c>
      <c r="AB106" s="2" t="str">
        <f>IF(ISNA(VLOOKUP(CN106,[17]日程信息!$A$11:$A$37,2,0)),"",1)</f>
        <v/>
      </c>
      <c r="AC106" s="8"/>
      <c r="AD106" s="2"/>
      <c r="AE106" s="2"/>
      <c r="AF106" s="2"/>
      <c r="AG106" s="2"/>
      <c r="AH106" s="2"/>
      <c r="AI106" s="2">
        <v>1</v>
      </c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>
        <v>1</v>
      </c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>
        <v>1</v>
      </c>
      <c r="BW106" s="2">
        <v>1</v>
      </c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>
        <f t="shared" si="3"/>
        <v>5</v>
      </c>
      <c r="CN106" s="5" t="s">
        <v>862</v>
      </c>
    </row>
    <row r="107" spans="1:92">
      <c r="A107" s="2">
        <v>106</v>
      </c>
      <c r="B107" s="5" t="s">
        <v>864</v>
      </c>
      <c r="C107" s="5" t="s">
        <v>865</v>
      </c>
      <c r="D107" s="5" t="s">
        <v>839</v>
      </c>
      <c r="E107" s="2" t="s">
        <v>651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>
        <v>0</v>
      </c>
      <c r="T107" s="2" t="str">
        <f>IF(ISNA(VLOOKUP(CN107,[8]日程信息!$A$11:$A$298,2,0)),"",1)</f>
        <v/>
      </c>
      <c r="U107" s="2" t="str">
        <f>IF(ISNA(VLOOKUP(CN107,[9]视频会议通话详单!$A$7:$A$252,2,0)),"",1)</f>
        <v/>
      </c>
      <c r="V107" s="2" t="str">
        <f>IF(ISNA(VLOOKUP(CN107,[11]日程信息!$A$11:$A$35,2,0)),"",1)</f>
        <v/>
      </c>
      <c r="W107" s="2" t="str">
        <f>IF(ISNA(VLOOKUP(CN107,[12]创新创业宣讲!$E$17:$E$213,2,0)),"",1)</f>
        <v/>
      </c>
      <c r="X107" s="2" t="str">
        <f>IF(ISNA(VLOOKUP(CN107,[13]日程信息!$A$11:$A$55,2,0)),"",1)</f>
        <v/>
      </c>
      <c r="Y107" s="2" t="str">
        <f>IF(ISNA(VLOOKUP(CN107,[14]日程信息!$A$11:$A$44,2,0)),"",1)</f>
        <v/>
      </c>
      <c r="Z107" s="2" t="str">
        <f>IF(ISNA(VLOOKUP(CN107,[15]日程信息!$A$11:$A$45,2,0)),"",1)</f>
        <v/>
      </c>
      <c r="AA107" s="2" t="str">
        <f>IF(ISNA(VLOOKUP(CN107,[16]日程信息!$A$11:$A$45,2,0)),"",1)</f>
        <v/>
      </c>
      <c r="AB107" s="2" t="str">
        <f>IF(ISNA(VLOOKUP(CN107,[17]日程信息!$A$11:$A$37,2,0)),"",1)</f>
        <v/>
      </c>
      <c r="AC107" s="8"/>
      <c r="AD107" s="2"/>
      <c r="AE107" s="2"/>
      <c r="AF107" s="2"/>
      <c r="AG107" s="2"/>
      <c r="AH107" s="2">
        <v>1</v>
      </c>
      <c r="AI107" s="2">
        <v>1</v>
      </c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>
        <v>1</v>
      </c>
      <c r="AY107" s="2"/>
      <c r="AZ107" s="2">
        <f>VLOOKUP(CN107,[20]日程信息!$A$11:$B$60,2,FALSE)</f>
        <v>1</v>
      </c>
      <c r="BA107" s="2"/>
      <c r="BB107" s="2"/>
      <c r="BC107" s="2"/>
      <c r="BD107" s="2"/>
      <c r="BE107" s="2"/>
      <c r="BF107" s="2"/>
      <c r="BG107" s="2"/>
      <c r="BH107" s="2">
        <v>1</v>
      </c>
      <c r="BI107" s="2"/>
      <c r="BJ107" s="2"/>
      <c r="BK107" s="2">
        <v>1</v>
      </c>
      <c r="BL107" s="2">
        <v>1</v>
      </c>
      <c r="BM107" s="2"/>
      <c r="BN107" s="2"/>
      <c r="BO107" s="2"/>
      <c r="BP107" s="2"/>
      <c r="BQ107" s="2"/>
      <c r="BR107" s="2">
        <v>1</v>
      </c>
      <c r="BS107" s="2"/>
      <c r="BT107" s="2"/>
      <c r="BU107" s="2"/>
      <c r="BV107" s="2">
        <v>1</v>
      </c>
      <c r="BW107" s="2">
        <v>1</v>
      </c>
      <c r="BX107" s="2"/>
      <c r="BY107" s="2"/>
      <c r="BZ107" s="2"/>
      <c r="CA107" s="2"/>
      <c r="CB107" s="2">
        <v>1</v>
      </c>
      <c r="CC107" s="2">
        <v>1</v>
      </c>
      <c r="CD107" s="2"/>
      <c r="CE107" s="2"/>
      <c r="CF107" s="2"/>
      <c r="CG107" s="2"/>
      <c r="CH107" s="2"/>
      <c r="CI107" s="2"/>
      <c r="CJ107" s="2"/>
      <c r="CK107" s="2"/>
      <c r="CL107" s="2"/>
      <c r="CM107" s="2">
        <f t="shared" si="3"/>
        <v>12</v>
      </c>
      <c r="CN107" s="5" t="s">
        <v>864</v>
      </c>
    </row>
    <row r="108" spans="1:92">
      <c r="A108" s="2">
        <v>107</v>
      </c>
      <c r="B108" s="5" t="s">
        <v>866</v>
      </c>
      <c r="C108" s="5" t="s">
        <v>867</v>
      </c>
      <c r="D108" s="5" t="s">
        <v>839</v>
      </c>
      <c r="E108" s="2" t="s">
        <v>651</v>
      </c>
      <c r="F108" s="2"/>
      <c r="G108" s="2"/>
      <c r="H108" s="2"/>
      <c r="I108" s="2"/>
      <c r="J108" s="2">
        <v>1</v>
      </c>
      <c r="K108" s="2"/>
      <c r="L108" s="2"/>
      <c r="M108" s="2"/>
      <c r="N108" s="2"/>
      <c r="O108" s="2">
        <v>1</v>
      </c>
      <c r="P108" s="2"/>
      <c r="Q108" s="2"/>
      <c r="R108" s="2"/>
      <c r="S108" s="2">
        <v>0</v>
      </c>
      <c r="T108" s="2" t="str">
        <f>IF(ISNA(VLOOKUP(CN108,[8]日程信息!$A$11:$A$298,2,0)),"",1)</f>
        <v/>
      </c>
      <c r="U108" s="2" t="str">
        <f>IF(ISNA(VLOOKUP(CN108,[9]视频会议通话详单!$A$7:$A$252,2,0)),"",1)</f>
        <v/>
      </c>
      <c r="V108" s="2" t="str">
        <f>IF(ISNA(VLOOKUP(CN108,[11]日程信息!$A$11:$A$35,2,0)),"",1)</f>
        <v/>
      </c>
      <c r="W108" s="2" t="str">
        <f>IF(ISNA(VLOOKUP(CN108,[12]创新创业宣讲!$E$17:$E$213,2,0)),"",1)</f>
        <v/>
      </c>
      <c r="X108" s="2" t="str">
        <f>IF(ISNA(VLOOKUP(CN108,[13]日程信息!$A$11:$A$55,2,0)),"",1)</f>
        <v/>
      </c>
      <c r="Y108" s="2" t="str">
        <f>IF(ISNA(VLOOKUP(CN108,[14]日程信息!$A$11:$A$44,2,0)),"",1)</f>
        <v/>
      </c>
      <c r="Z108" s="2" t="str">
        <f>IF(ISNA(VLOOKUP(CN108,[15]日程信息!$A$11:$A$45,2,0)),"",1)</f>
        <v/>
      </c>
      <c r="AA108" s="2" t="str">
        <f>IF(ISNA(VLOOKUP(CN108,[16]日程信息!$A$11:$A$45,2,0)),"",1)</f>
        <v/>
      </c>
      <c r="AB108" s="2" t="str">
        <f>IF(ISNA(VLOOKUP(CN108,[17]日程信息!$A$11:$A$37,2,0)),"",1)</f>
        <v/>
      </c>
      <c r="AC108" s="8"/>
      <c r="AD108" s="2"/>
      <c r="AE108" s="2"/>
      <c r="AF108" s="2"/>
      <c r="AG108" s="2"/>
      <c r="AH108" s="2"/>
      <c r="AI108" s="2">
        <v>1</v>
      </c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>
        <v>1</v>
      </c>
      <c r="CE108" s="2"/>
      <c r="CF108" s="2"/>
      <c r="CG108" s="2"/>
      <c r="CH108" s="2"/>
      <c r="CI108" s="2"/>
      <c r="CJ108" s="2"/>
      <c r="CK108" s="2"/>
      <c r="CL108" s="2"/>
      <c r="CM108" s="2">
        <f t="shared" si="3"/>
        <v>4</v>
      </c>
      <c r="CN108" s="5" t="s">
        <v>866</v>
      </c>
    </row>
    <row r="109" spans="1:92">
      <c r="A109" s="2">
        <v>108</v>
      </c>
      <c r="B109" s="5" t="s">
        <v>868</v>
      </c>
      <c r="C109" s="5" t="s">
        <v>869</v>
      </c>
      <c r="D109" s="5" t="s">
        <v>839</v>
      </c>
      <c r="E109" s="2" t="s">
        <v>651</v>
      </c>
      <c r="F109" s="2"/>
      <c r="G109" s="2"/>
      <c r="H109" s="2"/>
      <c r="I109" s="2"/>
      <c r="J109" s="2">
        <v>1</v>
      </c>
      <c r="K109" s="2">
        <v>2</v>
      </c>
      <c r="L109" s="2"/>
      <c r="M109" s="2"/>
      <c r="N109" s="2"/>
      <c r="O109" s="2"/>
      <c r="P109" s="2"/>
      <c r="Q109" s="2"/>
      <c r="R109" s="2"/>
      <c r="S109" s="2">
        <v>0</v>
      </c>
      <c r="T109" s="2" t="str">
        <f>IF(ISNA(VLOOKUP(CN109,[8]日程信息!$A$11:$A$298,2,0)),"",1)</f>
        <v/>
      </c>
      <c r="U109" s="2" t="str">
        <f>IF(ISNA(VLOOKUP(CN109,[9]视频会议通话详单!$A$7:$A$252,2,0)),"",1)</f>
        <v/>
      </c>
      <c r="V109" s="2" t="str">
        <f>IF(ISNA(VLOOKUP(CN109,[11]日程信息!$A$11:$A$35,2,0)),"",1)</f>
        <v/>
      </c>
      <c r="W109" s="2" t="str">
        <f>IF(ISNA(VLOOKUP(CN109,[12]创新创业宣讲!$E$17:$E$213,2,0)),"",1)</f>
        <v/>
      </c>
      <c r="X109" s="2" t="str">
        <f>IF(ISNA(VLOOKUP(CN109,[13]日程信息!$A$11:$A$55,2,0)),"",1)</f>
        <v/>
      </c>
      <c r="Y109" s="2" t="str">
        <f>IF(ISNA(VLOOKUP(CN109,[14]日程信息!$A$11:$A$44,2,0)),"",1)</f>
        <v/>
      </c>
      <c r="Z109" s="2" t="str">
        <f>IF(ISNA(VLOOKUP(CN109,[15]日程信息!$A$11:$A$45,2,0)),"",1)</f>
        <v/>
      </c>
      <c r="AA109" s="2" t="str">
        <f>IF(ISNA(VLOOKUP(CN109,[16]日程信息!$A$11:$A$45,2,0)),"",1)</f>
        <v/>
      </c>
      <c r="AB109" s="2" t="str">
        <f>IF(ISNA(VLOOKUP(CN109,[17]日程信息!$A$11:$A$37,2,0)),"",1)</f>
        <v/>
      </c>
      <c r="AC109" s="8"/>
      <c r="AD109" s="2"/>
      <c r="AE109" s="2"/>
      <c r="AF109" s="2"/>
      <c r="AG109" s="2"/>
      <c r="AH109" s="2"/>
      <c r="AI109" s="2">
        <v>1</v>
      </c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>
        <v>3</v>
      </c>
      <c r="BD109" s="2"/>
      <c r="BE109" s="2"/>
      <c r="BF109" s="2"/>
      <c r="BG109" s="2"/>
      <c r="BH109" s="2"/>
      <c r="BI109" s="2"/>
      <c r="BJ109" s="2"/>
      <c r="BK109" s="2"/>
      <c r="BL109" s="2">
        <v>1</v>
      </c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>
        <v>1</v>
      </c>
      <c r="CE109" s="2"/>
      <c r="CF109" s="2"/>
      <c r="CG109" s="2"/>
      <c r="CH109" s="2"/>
      <c r="CI109" s="2"/>
      <c r="CJ109" s="2"/>
      <c r="CK109" s="2"/>
      <c r="CL109" s="2"/>
      <c r="CM109" s="2">
        <f t="shared" si="3"/>
        <v>9</v>
      </c>
      <c r="CN109" s="5" t="s">
        <v>868</v>
      </c>
    </row>
    <row r="110" spans="1:92">
      <c r="A110" s="2">
        <v>109</v>
      </c>
      <c r="B110" s="5" t="s">
        <v>870</v>
      </c>
      <c r="C110" s="5" t="s">
        <v>871</v>
      </c>
      <c r="D110" s="5" t="s">
        <v>839</v>
      </c>
      <c r="E110" s="2" t="s">
        <v>651</v>
      </c>
      <c r="F110" s="2"/>
      <c r="G110" s="2"/>
      <c r="H110" s="2"/>
      <c r="I110" s="2"/>
      <c r="J110" s="2">
        <v>1</v>
      </c>
      <c r="K110" s="2"/>
      <c r="L110" s="2">
        <v>1</v>
      </c>
      <c r="M110" s="2"/>
      <c r="N110" s="2"/>
      <c r="O110" s="2"/>
      <c r="P110" s="2"/>
      <c r="Q110" s="2"/>
      <c r="R110" s="2"/>
      <c r="S110" s="2">
        <v>0</v>
      </c>
      <c r="T110" s="2" t="str">
        <f>IF(ISNA(VLOOKUP(CN110,[8]日程信息!$A$11:$A$298,2,0)),"",1)</f>
        <v/>
      </c>
      <c r="U110" s="2">
        <f>IF(ISNA(VLOOKUP(CN110,[9]视频会议通话详单!$A$7:$A$252,2,0)),"",1)</f>
        <v>1</v>
      </c>
      <c r="V110" s="2" t="str">
        <f>IF(ISNA(VLOOKUP(CN110,[11]日程信息!$A$11:$A$35,2,0)),"",1)</f>
        <v/>
      </c>
      <c r="W110" s="2">
        <f>IF(ISNA(VLOOKUP(CN110,[12]创新创业宣讲!$E$17:$E$213,2,0)),"",1)</f>
        <v>1</v>
      </c>
      <c r="X110" s="2" t="str">
        <f>IF(ISNA(VLOOKUP(CN110,[13]日程信息!$A$11:$A$55,2,0)),"",1)</f>
        <v/>
      </c>
      <c r="Y110" s="2" t="str">
        <f>IF(ISNA(VLOOKUP(CN110,[14]日程信息!$A$11:$A$44,2,0)),"",1)</f>
        <v/>
      </c>
      <c r="Z110" s="2" t="str">
        <f>IF(ISNA(VLOOKUP(CN110,[15]日程信息!$A$11:$A$45,2,0)),"",1)</f>
        <v/>
      </c>
      <c r="AA110" s="2" t="str">
        <f>IF(ISNA(VLOOKUP(CN110,[16]日程信息!$A$11:$A$45,2,0)),"",1)</f>
        <v/>
      </c>
      <c r="AB110" s="2" t="str">
        <f>IF(ISNA(VLOOKUP(CN110,[17]日程信息!$A$11:$A$37,2,0)),"",1)</f>
        <v/>
      </c>
      <c r="AC110" s="8"/>
      <c r="AD110" s="2"/>
      <c r="AE110" s="2"/>
      <c r="AF110" s="2"/>
      <c r="AG110" s="2"/>
      <c r="AH110" s="2"/>
      <c r="AI110" s="2">
        <v>1</v>
      </c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>
        <v>1</v>
      </c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>
        <v>1</v>
      </c>
      <c r="BI110" s="2"/>
      <c r="BJ110" s="2"/>
      <c r="BK110" s="2"/>
      <c r="BL110" s="2">
        <v>1</v>
      </c>
      <c r="BM110" s="2"/>
      <c r="BN110" s="2">
        <v>1</v>
      </c>
      <c r="BO110" s="2">
        <v>1</v>
      </c>
      <c r="BP110" s="2"/>
      <c r="BQ110" s="2"/>
      <c r="BR110" s="2"/>
      <c r="BS110" s="2">
        <v>1</v>
      </c>
      <c r="BT110" s="2"/>
      <c r="BU110" s="2"/>
      <c r="BV110" s="2"/>
      <c r="BW110" s="2"/>
      <c r="BX110" s="2">
        <v>1</v>
      </c>
      <c r="BY110" s="2">
        <v>1</v>
      </c>
      <c r="BZ110" s="2"/>
      <c r="CA110" s="2"/>
      <c r="CB110" s="2">
        <v>1</v>
      </c>
      <c r="CC110" s="2"/>
      <c r="CD110" s="2"/>
      <c r="CE110" s="2"/>
      <c r="CF110" s="2">
        <v>1</v>
      </c>
      <c r="CG110" s="2"/>
      <c r="CH110" s="2">
        <v>1</v>
      </c>
      <c r="CI110" s="2"/>
      <c r="CJ110" s="2"/>
      <c r="CK110" s="2"/>
      <c r="CL110" s="2"/>
      <c r="CM110" s="2">
        <f t="shared" si="3"/>
        <v>16</v>
      </c>
      <c r="CN110" s="5" t="s">
        <v>870</v>
      </c>
    </row>
    <row r="111" spans="1:92">
      <c r="A111" s="2">
        <v>110</v>
      </c>
      <c r="B111" s="5" t="s">
        <v>872</v>
      </c>
      <c r="C111" s="5" t="s">
        <v>873</v>
      </c>
      <c r="D111" s="5" t="s">
        <v>839</v>
      </c>
      <c r="E111" s="2" t="s">
        <v>651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>
        <v>0</v>
      </c>
      <c r="T111" s="2" t="str">
        <f>IF(ISNA(VLOOKUP(CN111,[8]日程信息!$A$11:$A$298,2,0)),"",1)</f>
        <v/>
      </c>
      <c r="U111" s="2" t="str">
        <f>IF(ISNA(VLOOKUP(CN111,[9]视频会议通话详单!$A$7:$A$252,2,0)),"",1)</f>
        <v/>
      </c>
      <c r="V111" s="2" t="str">
        <f>IF(ISNA(VLOOKUP(CN111,[11]日程信息!$A$11:$A$35,2,0)),"",1)</f>
        <v/>
      </c>
      <c r="W111" s="2" t="str">
        <f>IF(ISNA(VLOOKUP(CN111,[12]创新创业宣讲!$E$17:$E$213,2,0)),"",1)</f>
        <v/>
      </c>
      <c r="X111" s="2" t="str">
        <f>IF(ISNA(VLOOKUP(CN111,[13]日程信息!$A$11:$A$55,2,0)),"",1)</f>
        <v/>
      </c>
      <c r="Y111" s="2" t="str">
        <f>IF(ISNA(VLOOKUP(CN111,[14]日程信息!$A$11:$A$44,2,0)),"",1)</f>
        <v/>
      </c>
      <c r="Z111" s="2" t="str">
        <f>IF(ISNA(VLOOKUP(CN111,[15]日程信息!$A$11:$A$45,2,0)),"",1)</f>
        <v/>
      </c>
      <c r="AA111" s="2" t="str">
        <f>IF(ISNA(VLOOKUP(CN111,[16]日程信息!$A$11:$A$45,2,0)),"",1)</f>
        <v/>
      </c>
      <c r="AB111" s="2" t="str">
        <f>IF(ISNA(VLOOKUP(CN111,[17]日程信息!$A$11:$A$37,2,0)),"",1)</f>
        <v/>
      </c>
      <c r="AC111" s="8"/>
      <c r="AD111" s="2"/>
      <c r="AE111" s="2"/>
      <c r="AF111" s="2"/>
      <c r="AG111" s="2"/>
      <c r="AH111" s="2"/>
      <c r="AI111" s="2">
        <v>1</v>
      </c>
      <c r="AJ111" s="2">
        <v>1</v>
      </c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>
        <v>1</v>
      </c>
      <c r="BI111" s="2">
        <v>1</v>
      </c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>
        <v>1</v>
      </c>
      <c r="CE111" s="2"/>
      <c r="CF111" s="2"/>
      <c r="CG111" s="2"/>
      <c r="CH111" s="2"/>
      <c r="CI111" s="2"/>
      <c r="CJ111" s="2"/>
      <c r="CK111" s="2"/>
      <c r="CL111" s="2"/>
      <c r="CM111" s="2">
        <f t="shared" si="3"/>
        <v>5</v>
      </c>
      <c r="CN111" s="5" t="s">
        <v>872</v>
      </c>
    </row>
    <row r="112" spans="1:92">
      <c r="A112" s="2">
        <v>111</v>
      </c>
      <c r="B112" s="5" t="s">
        <v>874</v>
      </c>
      <c r="C112" s="5" t="s">
        <v>875</v>
      </c>
      <c r="D112" s="5" t="s">
        <v>839</v>
      </c>
      <c r="E112" s="2" t="s">
        <v>651</v>
      </c>
      <c r="F112" s="2"/>
      <c r="G112" s="2"/>
      <c r="H112" s="2"/>
      <c r="I112" s="2"/>
      <c r="J112" s="2"/>
      <c r="K112" s="2"/>
      <c r="L112" s="2"/>
      <c r="M112" s="2">
        <v>1</v>
      </c>
      <c r="N112" s="2"/>
      <c r="O112" s="2"/>
      <c r="P112" s="2"/>
      <c r="Q112" s="2"/>
      <c r="R112" s="2"/>
      <c r="S112" s="2">
        <v>0</v>
      </c>
      <c r="T112" s="2" t="str">
        <f>IF(ISNA(VLOOKUP(CN112,[8]日程信息!$A$11:$A$298,2,0)),"",1)</f>
        <v/>
      </c>
      <c r="U112" s="2" t="str">
        <f>IF(ISNA(VLOOKUP(CN112,[9]视频会议通话详单!$A$7:$A$252,2,0)),"",1)</f>
        <v/>
      </c>
      <c r="V112" s="2" t="str">
        <f>IF(ISNA(VLOOKUP(CN112,[11]日程信息!$A$11:$A$35,2,0)),"",1)</f>
        <v/>
      </c>
      <c r="W112" s="2" t="str">
        <f>IF(ISNA(VLOOKUP(CN112,[12]创新创业宣讲!$E$17:$E$213,2,0)),"",1)</f>
        <v/>
      </c>
      <c r="X112" s="2" t="str">
        <f>IF(ISNA(VLOOKUP(CN112,[13]日程信息!$A$11:$A$55,2,0)),"",1)</f>
        <v/>
      </c>
      <c r="Y112" s="2" t="str">
        <f>IF(ISNA(VLOOKUP(CN112,[14]日程信息!$A$11:$A$44,2,0)),"",1)</f>
        <v/>
      </c>
      <c r="Z112" s="2" t="str">
        <f>IF(ISNA(VLOOKUP(CN112,[15]日程信息!$A$11:$A$45,2,0)),"",1)</f>
        <v/>
      </c>
      <c r="AA112" s="2" t="str">
        <f>IF(ISNA(VLOOKUP(CN112,[16]日程信息!$A$11:$A$45,2,0)),"",1)</f>
        <v/>
      </c>
      <c r="AB112" s="2" t="str">
        <f>IF(ISNA(VLOOKUP(CN112,[17]日程信息!$A$11:$A$37,2,0)),"",1)</f>
        <v/>
      </c>
      <c r="AC112" s="8"/>
      <c r="AD112" s="2"/>
      <c r="AE112" s="2">
        <f>VLOOKUP(CN112,[30]Sheet1!$A$1:$C$21,3,0)</f>
        <v>1</v>
      </c>
      <c r="AF112" s="2"/>
      <c r="AG112" s="2"/>
      <c r="AH112" s="2"/>
      <c r="AI112" s="2">
        <v>1</v>
      </c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>
        <v>1</v>
      </c>
      <c r="BC112" s="2"/>
      <c r="BD112" s="2"/>
      <c r="BE112" s="2">
        <v>1</v>
      </c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>
        <v>1</v>
      </c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>
        <v>1</v>
      </c>
      <c r="CE112" s="2"/>
      <c r="CF112" s="2"/>
      <c r="CG112" s="2"/>
      <c r="CH112" s="2"/>
      <c r="CI112" s="2"/>
      <c r="CJ112" s="2"/>
      <c r="CK112" s="2"/>
      <c r="CL112" s="2"/>
      <c r="CM112" s="2">
        <f t="shared" si="3"/>
        <v>7</v>
      </c>
      <c r="CN112" s="5" t="s">
        <v>874</v>
      </c>
    </row>
    <row r="113" spans="1:92">
      <c r="A113" s="2">
        <v>112</v>
      </c>
      <c r="B113" s="5" t="s">
        <v>876</v>
      </c>
      <c r="C113" s="5" t="s">
        <v>877</v>
      </c>
      <c r="D113" s="5" t="s">
        <v>839</v>
      </c>
      <c r="E113" s="2" t="s">
        <v>651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>
        <v>0</v>
      </c>
      <c r="T113" s="2" t="str">
        <f>IF(ISNA(VLOOKUP(CN113,[8]日程信息!$A$11:$A$298,2,0)),"",1)</f>
        <v/>
      </c>
      <c r="U113" s="2" t="str">
        <f>IF(ISNA(VLOOKUP(CN113,[9]视频会议通话详单!$A$7:$A$252,2,0)),"",1)</f>
        <v/>
      </c>
      <c r="V113" s="2" t="str">
        <f>IF(ISNA(VLOOKUP(CN113,[11]日程信息!$A$11:$A$35,2,0)),"",1)</f>
        <v/>
      </c>
      <c r="W113" s="2" t="str">
        <f>IF(ISNA(VLOOKUP(CN113,[12]创新创业宣讲!$E$17:$E$213,2,0)),"",1)</f>
        <v/>
      </c>
      <c r="X113" s="2" t="str">
        <f>IF(ISNA(VLOOKUP(CN113,[13]日程信息!$A$11:$A$55,2,0)),"",1)</f>
        <v/>
      </c>
      <c r="Y113" s="2" t="str">
        <f>IF(ISNA(VLOOKUP(CN113,[14]日程信息!$A$11:$A$44,2,0)),"",1)</f>
        <v/>
      </c>
      <c r="Z113" s="2" t="str">
        <f>IF(ISNA(VLOOKUP(CN113,[15]日程信息!$A$11:$A$45,2,0)),"",1)</f>
        <v/>
      </c>
      <c r="AA113" s="2" t="str">
        <f>IF(ISNA(VLOOKUP(CN113,[16]日程信息!$A$11:$A$45,2,0)),"",1)</f>
        <v/>
      </c>
      <c r="AB113" s="2" t="str">
        <f>IF(ISNA(VLOOKUP(CN113,[17]日程信息!$A$11:$A$37,2,0)),"",1)</f>
        <v/>
      </c>
      <c r="AC113" s="8"/>
      <c r="AD113" s="2"/>
      <c r="AE113" s="2"/>
      <c r="AF113" s="2"/>
      <c r="AG113" s="2"/>
      <c r="AH113" s="2">
        <v>1</v>
      </c>
      <c r="AI113" s="2">
        <v>1</v>
      </c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>
        <v>1</v>
      </c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>
        <v>1</v>
      </c>
      <c r="CC113" s="2">
        <v>1</v>
      </c>
      <c r="CD113" s="2"/>
      <c r="CE113" s="2"/>
      <c r="CF113" s="2"/>
      <c r="CG113" s="2"/>
      <c r="CH113" s="2"/>
      <c r="CI113" s="2"/>
      <c r="CJ113" s="2"/>
      <c r="CK113" s="2"/>
      <c r="CL113" s="2"/>
      <c r="CM113" s="2">
        <f t="shared" si="3"/>
        <v>5</v>
      </c>
      <c r="CN113" s="5" t="s">
        <v>876</v>
      </c>
    </row>
    <row r="114" spans="1:92">
      <c r="A114" s="2">
        <v>113</v>
      </c>
      <c r="B114" s="5" t="s">
        <v>878</v>
      </c>
      <c r="C114" s="5" t="s">
        <v>879</v>
      </c>
      <c r="D114" s="5" t="s">
        <v>839</v>
      </c>
      <c r="E114" s="2" t="s">
        <v>651</v>
      </c>
      <c r="F114" s="2"/>
      <c r="G114" s="2"/>
      <c r="H114" s="2"/>
      <c r="I114" s="2"/>
      <c r="J114" s="2">
        <v>1</v>
      </c>
      <c r="K114" s="2"/>
      <c r="L114" s="2"/>
      <c r="M114" s="2"/>
      <c r="N114" s="2"/>
      <c r="O114" s="2"/>
      <c r="P114" s="2"/>
      <c r="Q114" s="2"/>
      <c r="R114" s="2"/>
      <c r="S114" s="2">
        <v>0</v>
      </c>
      <c r="T114" s="2" t="str">
        <f>IF(ISNA(VLOOKUP(CN114,[8]日程信息!$A$11:$A$298,2,0)),"",1)</f>
        <v/>
      </c>
      <c r="U114" s="2" t="str">
        <f>IF(ISNA(VLOOKUP(CN114,[9]视频会议通话详单!$A$7:$A$252,2,0)),"",1)</f>
        <v/>
      </c>
      <c r="V114" s="2" t="str">
        <f>IF(ISNA(VLOOKUP(CN114,[11]日程信息!$A$11:$A$35,2,0)),"",1)</f>
        <v/>
      </c>
      <c r="W114" s="2" t="str">
        <f>IF(ISNA(VLOOKUP(CN114,[12]创新创业宣讲!$E$17:$E$213,2,0)),"",1)</f>
        <v/>
      </c>
      <c r="X114" s="2" t="str">
        <f>IF(ISNA(VLOOKUP(CN114,[13]日程信息!$A$11:$A$55,2,0)),"",1)</f>
        <v/>
      </c>
      <c r="Y114" s="2" t="str">
        <f>IF(ISNA(VLOOKUP(CN114,[14]日程信息!$A$11:$A$44,2,0)),"",1)</f>
        <v/>
      </c>
      <c r="Z114" s="2" t="str">
        <f>IF(ISNA(VLOOKUP(CN114,[15]日程信息!$A$11:$A$45,2,0)),"",1)</f>
        <v/>
      </c>
      <c r="AA114" s="2" t="str">
        <f>IF(ISNA(VLOOKUP(CN114,[16]日程信息!$A$11:$A$45,2,0)),"",1)</f>
        <v/>
      </c>
      <c r="AB114" s="2" t="str">
        <f>IF(ISNA(VLOOKUP(CN114,[17]日程信息!$A$11:$A$37,2,0)),"",1)</f>
        <v/>
      </c>
      <c r="AC114" s="8"/>
      <c r="AD114" s="2"/>
      <c r="AE114" s="2"/>
      <c r="AF114" s="2"/>
      <c r="AG114" s="2"/>
      <c r="AH114" s="2"/>
      <c r="AI114" s="2">
        <v>1</v>
      </c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>
        <v>1</v>
      </c>
      <c r="BW114" s="2">
        <v>1</v>
      </c>
      <c r="BX114" s="2"/>
      <c r="BY114" s="2">
        <v>1</v>
      </c>
      <c r="BZ114" s="2"/>
      <c r="CA114" s="2"/>
      <c r="CB114" s="2">
        <v>1</v>
      </c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>
        <f t="shared" si="3"/>
        <v>6</v>
      </c>
      <c r="CN114" s="5" t="s">
        <v>878</v>
      </c>
    </row>
    <row r="115" spans="1:92">
      <c r="A115" s="2">
        <v>114</v>
      </c>
      <c r="B115" s="5" t="s">
        <v>880</v>
      </c>
      <c r="C115" s="5" t="s">
        <v>881</v>
      </c>
      <c r="D115" s="5" t="s">
        <v>839</v>
      </c>
      <c r="E115" s="2" t="s">
        <v>651</v>
      </c>
      <c r="F115" s="2"/>
      <c r="G115" s="2"/>
      <c r="H115" s="2"/>
      <c r="I115" s="2"/>
      <c r="J115" s="2">
        <v>1</v>
      </c>
      <c r="K115" s="2"/>
      <c r="L115" s="2"/>
      <c r="M115" s="2"/>
      <c r="N115" s="2"/>
      <c r="O115" s="2"/>
      <c r="P115" s="2"/>
      <c r="Q115" s="2"/>
      <c r="R115" s="2">
        <v>1</v>
      </c>
      <c r="S115" s="2">
        <v>0</v>
      </c>
      <c r="T115" s="2" t="str">
        <f>IF(ISNA(VLOOKUP(CN115,[8]日程信息!$A$11:$A$298,2,0)),"",1)</f>
        <v/>
      </c>
      <c r="U115" s="2" t="str">
        <f>IF(ISNA(VLOOKUP(CN115,[9]视频会议通话详单!$A$7:$A$252,2,0)),"",1)</f>
        <v/>
      </c>
      <c r="V115" s="2" t="str">
        <f>IF(ISNA(VLOOKUP(CN115,[11]日程信息!$A$11:$A$35,2,0)),"",1)</f>
        <v/>
      </c>
      <c r="W115" s="2" t="str">
        <f>IF(ISNA(VLOOKUP(CN115,[12]创新创业宣讲!$E$17:$E$213,2,0)),"",1)</f>
        <v/>
      </c>
      <c r="X115" s="2" t="str">
        <f>IF(ISNA(VLOOKUP(CN115,[13]日程信息!$A$11:$A$55,2,0)),"",1)</f>
        <v/>
      </c>
      <c r="Y115" s="2" t="str">
        <f>IF(ISNA(VLOOKUP(CN115,[14]日程信息!$A$11:$A$44,2,0)),"",1)</f>
        <v/>
      </c>
      <c r="Z115" s="2" t="str">
        <f>IF(ISNA(VLOOKUP(CN115,[15]日程信息!$A$11:$A$45,2,0)),"",1)</f>
        <v/>
      </c>
      <c r="AA115" s="2" t="str">
        <f>IF(ISNA(VLOOKUP(CN115,[16]日程信息!$A$11:$A$45,2,0)),"",1)</f>
        <v/>
      </c>
      <c r="AB115" s="2" t="str">
        <f>IF(ISNA(VLOOKUP(CN115,[17]日程信息!$A$11:$A$37,2,0)),"",1)</f>
        <v/>
      </c>
      <c r="AC115" s="8"/>
      <c r="AD115" s="2"/>
      <c r="AE115" s="2"/>
      <c r="AF115" s="2"/>
      <c r="AG115" s="2"/>
      <c r="AH115" s="2"/>
      <c r="AI115" s="2">
        <v>1</v>
      </c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>
        <v>1</v>
      </c>
      <c r="BW115" s="2">
        <v>1</v>
      </c>
      <c r="BX115" s="2"/>
      <c r="BY115" s="2"/>
      <c r="BZ115" s="2"/>
      <c r="CA115" s="2">
        <v>1</v>
      </c>
      <c r="CB115" s="2">
        <v>1</v>
      </c>
      <c r="CC115" s="2"/>
      <c r="CD115" s="2">
        <v>1</v>
      </c>
      <c r="CE115" s="2"/>
      <c r="CF115" s="2"/>
      <c r="CG115" s="2"/>
      <c r="CH115" s="2">
        <v>1</v>
      </c>
      <c r="CI115" s="2"/>
      <c r="CJ115" s="2"/>
      <c r="CK115" s="2"/>
      <c r="CL115" s="2"/>
      <c r="CM115" s="2">
        <f t="shared" si="3"/>
        <v>9</v>
      </c>
      <c r="CN115" s="5" t="s">
        <v>880</v>
      </c>
    </row>
    <row r="116" spans="1:92">
      <c r="A116" s="2">
        <v>115</v>
      </c>
      <c r="B116" s="5" t="s">
        <v>882</v>
      </c>
      <c r="C116" s="5" t="s">
        <v>883</v>
      </c>
      <c r="D116" s="5" t="s">
        <v>839</v>
      </c>
      <c r="E116" s="2" t="s">
        <v>651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>
        <v>1</v>
      </c>
      <c r="S116" s="2">
        <v>0</v>
      </c>
      <c r="T116" s="2" t="str">
        <f>IF(ISNA(VLOOKUP(CN116,[8]日程信息!$A$11:$A$298,2,0)),"",1)</f>
        <v/>
      </c>
      <c r="U116" s="2">
        <f>IF(ISNA(VLOOKUP(CN116,[9]视频会议通话详单!$A$7:$A$252,2,0)),"",1)</f>
        <v>1</v>
      </c>
      <c r="V116" s="2" t="str">
        <f>IF(ISNA(VLOOKUP(CN116,[11]日程信息!$A$11:$A$35,2,0)),"",1)</f>
        <v/>
      </c>
      <c r="W116" s="2" t="str">
        <f>IF(ISNA(VLOOKUP(CN116,[12]创新创业宣讲!$E$17:$E$213,2,0)),"",1)</f>
        <v/>
      </c>
      <c r="X116" s="2" t="str">
        <f>IF(ISNA(VLOOKUP(CN116,[13]日程信息!$A$11:$A$55,2,0)),"",1)</f>
        <v/>
      </c>
      <c r="Y116" s="2" t="str">
        <f>IF(ISNA(VLOOKUP(CN116,[14]日程信息!$A$11:$A$44,2,0)),"",1)</f>
        <v/>
      </c>
      <c r="Z116" s="2" t="str">
        <f>IF(ISNA(VLOOKUP(CN116,[15]日程信息!$A$11:$A$45,2,0)),"",1)</f>
        <v/>
      </c>
      <c r="AA116" s="2" t="str">
        <f>IF(ISNA(VLOOKUP(CN116,[16]日程信息!$A$11:$A$45,2,0)),"",1)</f>
        <v/>
      </c>
      <c r="AB116" s="2" t="str">
        <f>IF(ISNA(VLOOKUP(CN116,[17]日程信息!$A$11:$A$37,2,0)),"",1)</f>
        <v/>
      </c>
      <c r="AC116" s="8"/>
      <c r="AD116" s="2"/>
      <c r="AE116" s="2"/>
      <c r="AF116" s="2"/>
      <c r="AG116" s="2"/>
      <c r="AH116" s="2"/>
      <c r="AI116" s="2">
        <v>1</v>
      </c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>
        <v>1</v>
      </c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>
        <v>1</v>
      </c>
      <c r="BT116" s="2"/>
      <c r="BU116" s="2"/>
      <c r="BV116" s="2">
        <v>1</v>
      </c>
      <c r="BW116" s="2">
        <v>1</v>
      </c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>
        <f t="shared" si="3"/>
        <v>7</v>
      </c>
      <c r="CN116" s="5" t="s">
        <v>882</v>
      </c>
    </row>
    <row r="117" spans="1:92">
      <c r="A117" s="2">
        <v>116</v>
      </c>
      <c r="B117" s="5" t="s">
        <v>884</v>
      </c>
      <c r="C117" s="5" t="s">
        <v>885</v>
      </c>
      <c r="D117" s="5" t="s">
        <v>886</v>
      </c>
      <c r="E117" s="2" t="s">
        <v>651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>
        <v>1</v>
      </c>
      <c r="T117" s="2" t="str">
        <f>IF(ISNA(VLOOKUP(CN117,[8]日程信息!$A$11:$A$298,2,0)),"",1)</f>
        <v/>
      </c>
      <c r="U117" s="2" t="str">
        <f>IF(ISNA(VLOOKUP(CN117,[9]视频会议通话详单!$A$7:$A$252,2,0)),"",1)</f>
        <v/>
      </c>
      <c r="V117" s="2" t="str">
        <f>IF(ISNA(VLOOKUP(CN117,[11]日程信息!$A$11:$A$35,2,0)),"",1)</f>
        <v/>
      </c>
      <c r="W117" s="2" t="str">
        <f>IF(ISNA(VLOOKUP(CN117,[12]创新创业宣讲!$E$17:$E$213,2,0)),"",1)</f>
        <v/>
      </c>
      <c r="X117" s="2" t="str">
        <f>IF(ISNA(VLOOKUP(CN117,[13]日程信息!$A$11:$A$55,2,0)),"",1)</f>
        <v/>
      </c>
      <c r="Y117" s="2" t="str">
        <f>IF(ISNA(VLOOKUP(CN117,[14]日程信息!$A$11:$A$44,2,0)),"",1)</f>
        <v/>
      </c>
      <c r="Z117" s="2" t="str">
        <f>IF(ISNA(VLOOKUP(CN117,[15]日程信息!$A$11:$A$45,2,0)),"",1)</f>
        <v/>
      </c>
      <c r="AA117" s="2" t="str">
        <f>IF(ISNA(VLOOKUP(CN117,[16]日程信息!$A$11:$A$45,2,0)),"",1)</f>
        <v/>
      </c>
      <c r="AB117" s="2" t="str">
        <f>IF(ISNA(VLOOKUP(CN117,[17]日程信息!$A$11:$A$37,2,0)),"",1)</f>
        <v/>
      </c>
      <c r="AC117" s="8"/>
      <c r="AD117" s="2"/>
      <c r="AE117" s="2">
        <f>VLOOKUP(CN117,[30]Sheet1!$A$1:$C$21,3,0)</f>
        <v>1</v>
      </c>
      <c r="AF117" s="2"/>
      <c r="AG117" s="2"/>
      <c r="AH117" s="2">
        <v>1</v>
      </c>
      <c r="AI117" s="2">
        <v>1</v>
      </c>
      <c r="AJ117" s="2"/>
      <c r="AK117" s="2"/>
      <c r="AL117" s="2"/>
      <c r="AM117" s="2"/>
      <c r="AN117" s="2"/>
      <c r="AO117" s="2"/>
      <c r="AP117" s="2">
        <v>1</v>
      </c>
      <c r="AQ117" s="2"/>
      <c r="AR117" s="2"/>
      <c r="AS117" s="2"/>
      <c r="AT117" s="2"/>
      <c r="AU117" s="2">
        <v>1</v>
      </c>
      <c r="AV117" s="2"/>
      <c r="AW117" s="2"/>
      <c r="AX117" s="2">
        <v>1</v>
      </c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>
        <v>1</v>
      </c>
      <c r="BM117" s="2"/>
      <c r="BN117" s="2">
        <v>1</v>
      </c>
      <c r="BO117" s="2"/>
      <c r="BP117" s="2"/>
      <c r="BQ117" s="2"/>
      <c r="BR117" s="2"/>
      <c r="BS117" s="2"/>
      <c r="BT117" s="2"/>
      <c r="BU117" s="2"/>
      <c r="BV117" s="2">
        <v>1</v>
      </c>
      <c r="BW117" s="2">
        <v>1</v>
      </c>
      <c r="BX117" s="2"/>
      <c r="BY117" s="2">
        <v>1</v>
      </c>
      <c r="BZ117" s="2"/>
      <c r="CA117" s="2"/>
      <c r="CB117" s="2"/>
      <c r="CC117" s="2">
        <v>1</v>
      </c>
      <c r="CD117" s="2"/>
      <c r="CE117" s="2"/>
      <c r="CF117" s="2"/>
      <c r="CG117" s="2"/>
      <c r="CH117" s="2"/>
      <c r="CI117" s="2"/>
      <c r="CJ117" s="2"/>
      <c r="CK117" s="2"/>
      <c r="CL117" s="2"/>
      <c r="CM117" s="2">
        <f t="shared" si="3"/>
        <v>13</v>
      </c>
      <c r="CN117" s="5" t="s">
        <v>884</v>
      </c>
    </row>
    <row r="118" spans="1:92">
      <c r="A118" s="2">
        <v>117</v>
      </c>
      <c r="B118" s="5" t="s">
        <v>887</v>
      </c>
      <c r="C118" s="5" t="s">
        <v>888</v>
      </c>
      <c r="D118" s="5" t="s">
        <v>886</v>
      </c>
      <c r="E118" s="2" t="s">
        <v>651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>
        <v>0</v>
      </c>
      <c r="T118" s="2" t="str">
        <f>IF(ISNA(VLOOKUP(CN118,[8]日程信息!$A$11:$A$298,2,0)),"",1)</f>
        <v/>
      </c>
      <c r="U118" s="2" t="str">
        <f>IF(ISNA(VLOOKUP(CN118,[9]视频会议通话详单!$A$7:$A$252,2,0)),"",1)</f>
        <v/>
      </c>
      <c r="V118" s="2">
        <f>IF(ISNA(VLOOKUP(CN118,[11]日程信息!$A$11:$A$35,2,0)),"",1)</f>
        <v>1</v>
      </c>
      <c r="W118" s="2" t="str">
        <f>IF(ISNA(VLOOKUP(CN118,[12]创新创业宣讲!$E$17:$E$213,2,0)),"",1)</f>
        <v/>
      </c>
      <c r="X118" s="2" t="str">
        <f>IF(ISNA(VLOOKUP(CN118,[13]日程信息!$A$11:$A$55,2,0)),"",1)</f>
        <v/>
      </c>
      <c r="Y118" s="2" t="str">
        <f>IF(ISNA(VLOOKUP(CN118,[14]日程信息!$A$11:$A$44,2,0)),"",1)</f>
        <v/>
      </c>
      <c r="Z118" s="2" t="str">
        <f>IF(ISNA(VLOOKUP(CN118,[15]日程信息!$A$11:$A$45,2,0)),"",1)</f>
        <v/>
      </c>
      <c r="AA118" s="2" t="str">
        <f>IF(ISNA(VLOOKUP(CN118,[16]日程信息!$A$11:$A$45,2,0)),"",1)</f>
        <v/>
      </c>
      <c r="AB118" s="2" t="str">
        <f>IF(ISNA(VLOOKUP(CN118,[17]日程信息!$A$11:$A$37,2,0)),"",1)</f>
        <v/>
      </c>
      <c r="AC118" s="8"/>
      <c r="AD118" s="2"/>
      <c r="AE118" s="2"/>
      <c r="AF118" s="2"/>
      <c r="AG118" s="2"/>
      <c r="AH118" s="2"/>
      <c r="AI118" s="2">
        <v>1</v>
      </c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>
        <v>1</v>
      </c>
      <c r="BI118" s="2"/>
      <c r="BJ118" s="2"/>
      <c r="BK118" s="2">
        <v>1</v>
      </c>
      <c r="BL118" s="2">
        <v>1</v>
      </c>
      <c r="BM118" s="2"/>
      <c r="BN118" s="2"/>
      <c r="BO118" s="2"/>
      <c r="BP118" s="2"/>
      <c r="BQ118" s="2"/>
      <c r="BR118" s="2">
        <v>1</v>
      </c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>
        <v>1</v>
      </c>
      <c r="CE118" s="2"/>
      <c r="CF118" s="2"/>
      <c r="CG118" s="2"/>
      <c r="CH118" s="2"/>
      <c r="CI118" s="2"/>
      <c r="CJ118" s="2"/>
      <c r="CK118" s="2"/>
      <c r="CL118" s="2"/>
      <c r="CM118" s="2">
        <f t="shared" si="3"/>
        <v>7</v>
      </c>
      <c r="CN118" s="5" t="s">
        <v>887</v>
      </c>
    </row>
    <row r="119" spans="1:92">
      <c r="A119" s="2">
        <v>118</v>
      </c>
      <c r="B119" s="5" t="s">
        <v>889</v>
      </c>
      <c r="C119" s="5" t="s">
        <v>890</v>
      </c>
      <c r="D119" s="5" t="s">
        <v>886</v>
      </c>
      <c r="E119" s="2" t="s">
        <v>651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>
        <v>0</v>
      </c>
      <c r="T119" s="2" t="str">
        <f>IF(ISNA(VLOOKUP(CN119,[8]日程信息!$A$11:$A$298,2,0)),"",1)</f>
        <v/>
      </c>
      <c r="U119" s="2" t="str">
        <f>IF(ISNA(VLOOKUP(CN119,[9]视频会议通话详单!$A$7:$A$252,2,0)),"",1)</f>
        <v/>
      </c>
      <c r="V119" s="2" t="str">
        <f>IF(ISNA(VLOOKUP(CN119,[11]日程信息!$A$11:$A$35,2,0)),"",1)</f>
        <v/>
      </c>
      <c r="W119" s="2" t="str">
        <f>IF(ISNA(VLOOKUP(CN119,[12]创新创业宣讲!$E$17:$E$213,2,0)),"",1)</f>
        <v/>
      </c>
      <c r="X119" s="2" t="str">
        <f>IF(ISNA(VLOOKUP(CN119,[13]日程信息!$A$11:$A$55,2,0)),"",1)</f>
        <v/>
      </c>
      <c r="Y119" s="2" t="str">
        <f>IF(ISNA(VLOOKUP(CN119,[14]日程信息!$A$11:$A$44,2,0)),"",1)</f>
        <v/>
      </c>
      <c r="Z119" s="2" t="str">
        <f>IF(ISNA(VLOOKUP(CN119,[15]日程信息!$A$11:$A$45,2,0)),"",1)</f>
        <v/>
      </c>
      <c r="AA119" s="2" t="str">
        <f>IF(ISNA(VLOOKUP(CN119,[16]日程信息!$A$11:$A$45,2,0)),"",1)</f>
        <v/>
      </c>
      <c r="AB119" s="2" t="str">
        <f>IF(ISNA(VLOOKUP(CN119,[17]日程信息!$A$11:$A$37,2,0)),"",1)</f>
        <v/>
      </c>
      <c r="AC119" s="8"/>
      <c r="AD119" s="2"/>
      <c r="AE119" s="2"/>
      <c r="AF119" s="2"/>
      <c r="AG119" s="2"/>
      <c r="AH119" s="2"/>
      <c r="AI119" s="2">
        <v>1</v>
      </c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>
        <v>1</v>
      </c>
      <c r="AY119" s="2"/>
      <c r="AZ119" s="2"/>
      <c r="BA119" s="2"/>
      <c r="BB119" s="2">
        <v>1</v>
      </c>
      <c r="BC119" s="2"/>
      <c r="BD119" s="2"/>
      <c r="BE119" s="2"/>
      <c r="BF119" s="2"/>
      <c r="BG119" s="2"/>
      <c r="BH119" s="2">
        <v>1</v>
      </c>
      <c r="BI119" s="2">
        <v>1</v>
      </c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>
        <v>1</v>
      </c>
      <c r="BW119" s="2">
        <v>1</v>
      </c>
      <c r="BX119" s="2"/>
      <c r="BY119" s="2"/>
      <c r="BZ119" s="2"/>
      <c r="CA119" s="2"/>
      <c r="CB119" s="2"/>
      <c r="CC119" s="2"/>
      <c r="CD119" s="2">
        <v>1</v>
      </c>
      <c r="CE119" s="2"/>
      <c r="CF119" s="2"/>
      <c r="CG119" s="2"/>
      <c r="CH119" s="2"/>
      <c r="CI119" s="2"/>
      <c r="CJ119" s="2"/>
      <c r="CK119" s="2"/>
      <c r="CL119" s="2"/>
      <c r="CM119" s="2">
        <f t="shared" si="3"/>
        <v>8</v>
      </c>
      <c r="CN119" s="5" t="s">
        <v>889</v>
      </c>
    </row>
    <row r="120" spans="1:92">
      <c r="A120" s="2">
        <v>119</v>
      </c>
      <c r="B120" s="5" t="s">
        <v>891</v>
      </c>
      <c r="C120" s="5" t="s">
        <v>892</v>
      </c>
      <c r="D120" s="5" t="s">
        <v>886</v>
      </c>
      <c r="E120" s="2" t="s">
        <v>651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>
        <v>1</v>
      </c>
      <c r="Q120" s="2"/>
      <c r="R120" s="2">
        <v>1</v>
      </c>
      <c r="S120" s="2">
        <v>1</v>
      </c>
      <c r="T120" s="2" t="str">
        <f>IF(ISNA(VLOOKUP(CN120,[8]日程信息!$A$11:$A$298,2,0)),"",1)</f>
        <v/>
      </c>
      <c r="U120" s="2" t="str">
        <f>IF(ISNA(VLOOKUP(CN120,[9]视频会议通话详单!$A$7:$A$252,2,0)),"",1)</f>
        <v/>
      </c>
      <c r="V120" s="2" t="str">
        <f>IF(ISNA(VLOOKUP(CN120,[11]日程信息!$A$11:$A$35,2,0)),"",1)</f>
        <v/>
      </c>
      <c r="W120" s="2">
        <f>IF(ISNA(VLOOKUP(CN120,[12]创新创业宣讲!$E$17:$E$213,2,0)),"",1)</f>
        <v>1</v>
      </c>
      <c r="X120" s="2" t="str">
        <f>IF(ISNA(VLOOKUP(CN120,[13]日程信息!$A$11:$A$55,2,0)),"",1)</f>
        <v/>
      </c>
      <c r="Y120" s="2" t="str">
        <f>IF(ISNA(VLOOKUP(CN120,[14]日程信息!$A$11:$A$44,2,0)),"",1)</f>
        <v/>
      </c>
      <c r="Z120" s="2" t="str">
        <f>IF(ISNA(VLOOKUP(CN120,[15]日程信息!$A$11:$A$45,2,0)),"",1)</f>
        <v/>
      </c>
      <c r="AA120" s="2" t="str">
        <f>IF(ISNA(VLOOKUP(CN120,[16]日程信息!$A$11:$A$45,2,0)),"",1)</f>
        <v/>
      </c>
      <c r="AB120" s="2" t="str">
        <f>IF(ISNA(VLOOKUP(CN120,[17]日程信息!$A$11:$A$37,2,0)),"",1)</f>
        <v/>
      </c>
      <c r="AC120" s="8"/>
      <c r="AD120" s="2"/>
      <c r="AE120" s="2"/>
      <c r="AF120" s="2"/>
      <c r="AG120" s="2"/>
      <c r="AH120" s="2">
        <v>1</v>
      </c>
      <c r="AI120" s="2">
        <v>1</v>
      </c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>
        <v>1</v>
      </c>
      <c r="AW120" s="2"/>
      <c r="AX120" s="2">
        <v>1</v>
      </c>
      <c r="AY120" s="2"/>
      <c r="AZ120" s="2"/>
      <c r="BA120" s="2"/>
      <c r="BB120" s="2">
        <v>1</v>
      </c>
      <c r="BC120" s="2"/>
      <c r="BD120" s="2"/>
      <c r="BE120" s="2"/>
      <c r="BF120" s="2"/>
      <c r="BG120" s="2"/>
      <c r="BH120" s="2"/>
      <c r="BI120" s="2"/>
      <c r="BJ120" s="2">
        <v>1</v>
      </c>
      <c r="BK120" s="2"/>
      <c r="BL120" s="2"/>
      <c r="BM120" s="2"/>
      <c r="BN120" s="2"/>
      <c r="BO120" s="2">
        <v>1</v>
      </c>
      <c r="BP120" s="2"/>
      <c r="BQ120" s="2"/>
      <c r="BR120" s="2">
        <v>1</v>
      </c>
      <c r="BS120" s="2"/>
      <c r="BT120" s="2"/>
      <c r="BU120" s="2"/>
      <c r="BV120" s="2">
        <v>1</v>
      </c>
      <c r="BW120" s="2">
        <v>1</v>
      </c>
      <c r="BX120" s="2"/>
      <c r="BY120" s="2">
        <v>1</v>
      </c>
      <c r="BZ120" s="2"/>
      <c r="CA120" s="2"/>
      <c r="CB120" s="2"/>
      <c r="CC120" s="2"/>
      <c r="CD120" s="2">
        <v>1</v>
      </c>
      <c r="CE120" s="2"/>
      <c r="CF120" s="2"/>
      <c r="CG120" s="2"/>
      <c r="CH120" s="2"/>
      <c r="CI120" s="2"/>
      <c r="CJ120" s="2"/>
      <c r="CK120" s="2"/>
      <c r="CL120" s="2"/>
      <c r="CM120" s="2">
        <f t="shared" si="3"/>
        <v>16</v>
      </c>
      <c r="CN120" s="5" t="s">
        <v>891</v>
      </c>
    </row>
    <row r="121" spans="1:92">
      <c r="A121" s="2">
        <v>120</v>
      </c>
      <c r="B121" s="5" t="s">
        <v>893</v>
      </c>
      <c r="C121" s="5" t="s">
        <v>894</v>
      </c>
      <c r="D121" s="5" t="s">
        <v>886</v>
      </c>
      <c r="E121" s="2" t="s">
        <v>651</v>
      </c>
      <c r="F121" s="2"/>
      <c r="G121" s="2"/>
      <c r="H121" s="2"/>
      <c r="I121" s="2"/>
      <c r="J121" s="2">
        <v>1</v>
      </c>
      <c r="K121" s="2"/>
      <c r="L121" s="2"/>
      <c r="M121" s="2"/>
      <c r="N121" s="2"/>
      <c r="O121" s="2"/>
      <c r="P121" s="2"/>
      <c r="Q121" s="2"/>
      <c r="R121" s="2"/>
      <c r="S121" s="2">
        <v>0</v>
      </c>
      <c r="T121" s="2" t="str">
        <f>IF(ISNA(VLOOKUP(CN121,[8]日程信息!$A$11:$A$298,2,0)),"",1)</f>
        <v/>
      </c>
      <c r="U121" s="2" t="str">
        <f>IF(ISNA(VLOOKUP(CN121,[9]视频会议通话详单!$A$7:$A$252,2,0)),"",1)</f>
        <v/>
      </c>
      <c r="V121" s="2" t="str">
        <f>IF(ISNA(VLOOKUP(CN121,[11]日程信息!$A$11:$A$35,2,0)),"",1)</f>
        <v/>
      </c>
      <c r="W121" s="2">
        <f>IF(ISNA(VLOOKUP(CN121,[12]创新创业宣讲!$E$17:$E$213,2,0)),"",1)</f>
        <v>1</v>
      </c>
      <c r="X121" s="2" t="str">
        <f>IF(ISNA(VLOOKUP(CN121,[13]日程信息!$A$11:$A$55,2,0)),"",1)</f>
        <v/>
      </c>
      <c r="Y121" s="2" t="str">
        <f>IF(ISNA(VLOOKUP(CN121,[14]日程信息!$A$11:$A$44,2,0)),"",1)</f>
        <v/>
      </c>
      <c r="Z121" s="2" t="str">
        <f>IF(ISNA(VLOOKUP(CN121,[15]日程信息!$A$11:$A$45,2,0)),"",1)</f>
        <v/>
      </c>
      <c r="AA121" s="2" t="str">
        <f>IF(ISNA(VLOOKUP(CN121,[16]日程信息!$A$11:$A$45,2,0)),"",1)</f>
        <v/>
      </c>
      <c r="AB121" s="2" t="str">
        <f>IF(ISNA(VLOOKUP(CN121,[17]日程信息!$A$11:$A$37,2,0)),"",1)</f>
        <v/>
      </c>
      <c r="AC121" s="8"/>
      <c r="AD121" s="2"/>
      <c r="AE121" s="2">
        <f>VLOOKUP(CN121,[30]Sheet1!$A$1:$C$21,3,0)</f>
        <v>1</v>
      </c>
      <c r="AF121" s="2"/>
      <c r="AG121" s="2"/>
      <c r="AH121" s="2"/>
      <c r="AI121" s="2">
        <v>1</v>
      </c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>
        <v>1</v>
      </c>
      <c r="AU121" s="2"/>
      <c r="AV121" s="2"/>
      <c r="AW121" s="2"/>
      <c r="AX121" s="2">
        <v>1</v>
      </c>
      <c r="AY121" s="2"/>
      <c r="AZ121" s="2"/>
      <c r="BA121" s="2"/>
      <c r="BB121" s="2"/>
      <c r="BC121" s="2"/>
      <c r="BD121" s="2"/>
      <c r="BE121" s="2"/>
      <c r="BF121" s="2"/>
      <c r="BG121" s="2"/>
      <c r="BH121" s="2">
        <v>1</v>
      </c>
      <c r="BI121" s="2"/>
      <c r="BJ121" s="2">
        <v>1</v>
      </c>
      <c r="BK121" s="2"/>
      <c r="BL121" s="2">
        <v>1</v>
      </c>
      <c r="BM121" s="2"/>
      <c r="BN121" s="2"/>
      <c r="BO121" s="2"/>
      <c r="BP121" s="2"/>
      <c r="BQ121" s="2"/>
      <c r="BR121" s="2">
        <v>1</v>
      </c>
      <c r="BS121" s="2"/>
      <c r="BT121" s="2"/>
      <c r="BU121" s="2"/>
      <c r="BV121" s="2">
        <v>1</v>
      </c>
      <c r="BW121" s="2">
        <v>1</v>
      </c>
      <c r="BX121" s="2"/>
      <c r="BY121" s="2"/>
      <c r="BZ121" s="2"/>
      <c r="CA121" s="2"/>
      <c r="CB121" s="2"/>
      <c r="CC121" s="2"/>
      <c r="CD121" s="2">
        <v>1</v>
      </c>
      <c r="CE121" s="2"/>
      <c r="CF121" s="2"/>
      <c r="CG121" s="2"/>
      <c r="CH121" s="2"/>
      <c r="CI121" s="2"/>
      <c r="CJ121" s="2"/>
      <c r="CK121" s="2"/>
      <c r="CL121" s="2"/>
      <c r="CM121" s="2">
        <f t="shared" si="3"/>
        <v>13</v>
      </c>
      <c r="CN121" s="5" t="s">
        <v>893</v>
      </c>
    </row>
    <row r="122" spans="1:92">
      <c r="A122" s="2">
        <v>121</v>
      </c>
      <c r="B122" s="5" t="s">
        <v>895</v>
      </c>
      <c r="C122" s="5" t="s">
        <v>896</v>
      </c>
      <c r="D122" s="5" t="s">
        <v>886</v>
      </c>
      <c r="E122" s="2" t="s">
        <v>651</v>
      </c>
      <c r="F122" s="2"/>
      <c r="G122" s="2"/>
      <c r="H122" s="2"/>
      <c r="I122" s="2"/>
      <c r="J122" s="2">
        <v>1</v>
      </c>
      <c r="K122" s="2"/>
      <c r="L122" s="2"/>
      <c r="M122" s="2"/>
      <c r="N122" s="2"/>
      <c r="O122" s="2"/>
      <c r="P122" s="2"/>
      <c r="Q122" s="2"/>
      <c r="R122" s="2"/>
      <c r="S122" s="2">
        <v>1</v>
      </c>
      <c r="T122" s="2" t="str">
        <f>IF(ISNA(VLOOKUP(CN122,[8]日程信息!$A$11:$A$298,2,0)),"",1)</f>
        <v/>
      </c>
      <c r="U122" s="2" t="str">
        <f>IF(ISNA(VLOOKUP(CN122,[9]视频会议通话详单!$A$7:$A$252,2,0)),"",1)</f>
        <v/>
      </c>
      <c r="V122" s="2" t="str">
        <f>IF(ISNA(VLOOKUP(CN122,[11]日程信息!$A$11:$A$35,2,0)),"",1)</f>
        <v/>
      </c>
      <c r="W122" s="2">
        <f>IF(ISNA(VLOOKUP(CN122,[12]创新创业宣讲!$E$17:$E$213,2,0)),"",1)</f>
        <v>1</v>
      </c>
      <c r="X122" s="2" t="str">
        <f>IF(ISNA(VLOOKUP(CN122,[13]日程信息!$A$11:$A$55,2,0)),"",1)</f>
        <v/>
      </c>
      <c r="Y122" s="2" t="str">
        <f>IF(ISNA(VLOOKUP(CN122,[14]日程信息!$A$11:$A$44,2,0)),"",1)</f>
        <v/>
      </c>
      <c r="Z122" s="2" t="str">
        <f>IF(ISNA(VLOOKUP(CN122,[15]日程信息!$A$11:$A$45,2,0)),"",1)</f>
        <v/>
      </c>
      <c r="AA122" s="2" t="str">
        <f>IF(ISNA(VLOOKUP(CN122,[16]日程信息!$A$11:$A$45,2,0)),"",1)</f>
        <v/>
      </c>
      <c r="AB122" s="2" t="str">
        <f>IF(ISNA(VLOOKUP(CN122,[17]日程信息!$A$11:$A$37,2,0)),"",1)</f>
        <v/>
      </c>
      <c r="AC122" s="8"/>
      <c r="AD122" s="2"/>
      <c r="AE122" s="2"/>
      <c r="AF122" s="2"/>
      <c r="AG122" s="2"/>
      <c r="AH122" s="2">
        <v>1</v>
      </c>
      <c r="AI122" s="2">
        <v>1</v>
      </c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>
        <v>1</v>
      </c>
      <c r="BK122" s="2">
        <v>1</v>
      </c>
      <c r="BL122" s="2">
        <v>1</v>
      </c>
      <c r="BM122" s="2"/>
      <c r="BN122" s="2"/>
      <c r="BO122" s="2"/>
      <c r="BP122" s="2"/>
      <c r="BQ122" s="2"/>
      <c r="BR122" s="2"/>
      <c r="BS122" s="2"/>
      <c r="BT122" s="2"/>
      <c r="BU122" s="2">
        <v>1</v>
      </c>
      <c r="BV122" s="2">
        <v>1</v>
      </c>
      <c r="BW122" s="2">
        <v>1</v>
      </c>
      <c r="BX122" s="2"/>
      <c r="BY122" s="2">
        <v>1</v>
      </c>
      <c r="BZ122" s="2"/>
      <c r="CA122" s="2"/>
      <c r="CB122" s="2">
        <v>1</v>
      </c>
      <c r="CC122" s="2"/>
      <c r="CD122" s="2">
        <v>1</v>
      </c>
      <c r="CE122" s="2"/>
      <c r="CF122" s="2"/>
      <c r="CG122" s="2"/>
      <c r="CH122" s="2"/>
      <c r="CI122" s="2"/>
      <c r="CJ122" s="2"/>
      <c r="CK122" s="2"/>
      <c r="CL122" s="2"/>
      <c r="CM122" s="2">
        <f t="shared" si="3"/>
        <v>14</v>
      </c>
      <c r="CN122" s="5" t="s">
        <v>895</v>
      </c>
    </row>
    <row r="123" spans="1:92">
      <c r="A123" s="2">
        <v>122</v>
      </c>
      <c r="B123" s="5" t="s">
        <v>897</v>
      </c>
      <c r="C123" s="5" t="s">
        <v>898</v>
      </c>
      <c r="D123" s="5" t="s">
        <v>886</v>
      </c>
      <c r="E123" s="2" t="s">
        <v>651</v>
      </c>
      <c r="F123" s="2"/>
      <c r="G123" s="2"/>
      <c r="H123" s="2"/>
      <c r="I123" s="2"/>
      <c r="J123" s="2"/>
      <c r="K123" s="2"/>
      <c r="L123" s="2"/>
      <c r="M123" s="2">
        <v>1</v>
      </c>
      <c r="N123" s="2"/>
      <c r="O123" s="2"/>
      <c r="P123" s="2"/>
      <c r="Q123" s="2"/>
      <c r="R123" s="2"/>
      <c r="S123" s="2">
        <v>0</v>
      </c>
      <c r="T123" s="2" t="str">
        <f>IF(ISNA(VLOOKUP(CN123,[8]日程信息!$A$11:$A$298,2,0)),"",1)</f>
        <v/>
      </c>
      <c r="U123" s="2">
        <f>IF(ISNA(VLOOKUP(CN123,[9]视频会议通话详单!$A$7:$A$252,2,0)),"",1)</f>
        <v>1</v>
      </c>
      <c r="V123" s="2" t="str">
        <f>IF(ISNA(VLOOKUP(CN123,[11]日程信息!$A$11:$A$35,2,0)),"",1)</f>
        <v/>
      </c>
      <c r="W123" s="2">
        <f>IF(ISNA(VLOOKUP(CN123,[12]创新创业宣讲!$E$17:$E$213,2,0)),"",1)</f>
        <v>1</v>
      </c>
      <c r="X123" s="2" t="str">
        <f>IF(ISNA(VLOOKUP(CN123,[13]日程信息!$A$11:$A$55,2,0)),"",1)</f>
        <v/>
      </c>
      <c r="Y123" s="2" t="str">
        <f>IF(ISNA(VLOOKUP(CN123,[14]日程信息!$A$11:$A$44,2,0)),"",1)</f>
        <v/>
      </c>
      <c r="Z123" s="2" t="str">
        <f>IF(ISNA(VLOOKUP(CN123,[15]日程信息!$A$11:$A$45,2,0)),"",1)</f>
        <v/>
      </c>
      <c r="AA123" s="2" t="str">
        <f>IF(ISNA(VLOOKUP(CN123,[16]日程信息!$A$11:$A$45,2,0)),"",1)</f>
        <v/>
      </c>
      <c r="AB123" s="2" t="str">
        <f>IF(ISNA(VLOOKUP(CN123,[17]日程信息!$A$11:$A$37,2,0)),"",1)</f>
        <v/>
      </c>
      <c r="AC123" s="8"/>
      <c r="AD123" s="2"/>
      <c r="AE123" s="2"/>
      <c r="AF123" s="2"/>
      <c r="AG123" s="2"/>
      <c r="AH123" s="2"/>
      <c r="AI123" s="2">
        <v>1</v>
      </c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>
        <v>1</v>
      </c>
      <c r="AW123" s="2"/>
      <c r="AX123" s="2">
        <v>1</v>
      </c>
      <c r="AY123" s="2">
        <v>1</v>
      </c>
      <c r="AZ123" s="2"/>
      <c r="BA123" s="2"/>
      <c r="BB123" s="2"/>
      <c r="BC123" s="2"/>
      <c r="BD123" s="2"/>
      <c r="BE123" s="2"/>
      <c r="BF123" s="2"/>
      <c r="BG123" s="2"/>
      <c r="BH123" s="2"/>
      <c r="BI123" s="2">
        <v>1</v>
      </c>
      <c r="BJ123" s="2">
        <v>1</v>
      </c>
      <c r="BK123" s="2"/>
      <c r="BL123" s="2">
        <v>1</v>
      </c>
      <c r="BM123" s="2"/>
      <c r="BN123" s="2">
        <v>1</v>
      </c>
      <c r="BO123" s="2"/>
      <c r="BP123" s="2"/>
      <c r="BQ123" s="2"/>
      <c r="BR123" s="2"/>
      <c r="BS123" s="2"/>
      <c r="BT123" s="2"/>
      <c r="BU123" s="2"/>
      <c r="BV123" s="2">
        <v>1</v>
      </c>
      <c r="BW123" s="2">
        <v>1</v>
      </c>
      <c r="BX123" s="2"/>
      <c r="BY123" s="2">
        <v>1</v>
      </c>
      <c r="BZ123" s="2"/>
      <c r="CA123" s="2"/>
      <c r="CB123" s="2">
        <v>1</v>
      </c>
      <c r="CC123" s="2"/>
      <c r="CD123" s="2">
        <v>1</v>
      </c>
      <c r="CE123" s="2"/>
      <c r="CF123" s="2"/>
      <c r="CG123" s="2"/>
      <c r="CH123" s="2">
        <v>1</v>
      </c>
      <c r="CI123" s="2"/>
      <c r="CJ123" s="2"/>
      <c r="CK123" s="2"/>
      <c r="CL123" s="2"/>
      <c r="CM123" s="2">
        <f t="shared" si="3"/>
        <v>17</v>
      </c>
      <c r="CN123" s="5" t="s">
        <v>897</v>
      </c>
    </row>
    <row r="124" spans="1:92">
      <c r="A124" s="2">
        <v>123</v>
      </c>
      <c r="B124" s="5" t="s">
        <v>899</v>
      </c>
      <c r="C124" s="5" t="s">
        <v>900</v>
      </c>
      <c r="D124" s="5" t="s">
        <v>886</v>
      </c>
      <c r="E124" s="2" t="s">
        <v>651</v>
      </c>
      <c r="F124" s="2"/>
      <c r="G124" s="2"/>
      <c r="H124" s="2"/>
      <c r="I124" s="2"/>
      <c r="J124" s="2">
        <v>1</v>
      </c>
      <c r="K124" s="2"/>
      <c r="L124" s="2"/>
      <c r="M124" s="2"/>
      <c r="N124" s="2"/>
      <c r="O124" s="2"/>
      <c r="P124" s="2"/>
      <c r="Q124" s="2"/>
      <c r="R124" s="2"/>
      <c r="S124" s="2">
        <v>1</v>
      </c>
      <c r="T124" s="2" t="str">
        <f>IF(ISNA(VLOOKUP(CN124,[8]日程信息!$A$11:$A$298,2,0)),"",1)</f>
        <v/>
      </c>
      <c r="U124" s="2">
        <f>IF(ISNA(VLOOKUP(CN124,[9]视频会议通话详单!$A$7:$A$252,2,0)),"",1)</f>
        <v>1</v>
      </c>
      <c r="V124" s="2" t="str">
        <f>IF(ISNA(VLOOKUP(CN124,[11]日程信息!$A$11:$A$35,2,0)),"",1)</f>
        <v/>
      </c>
      <c r="W124" s="2" t="str">
        <f>IF(ISNA(VLOOKUP(CN124,[12]创新创业宣讲!$E$17:$E$213,2,0)),"",1)</f>
        <v/>
      </c>
      <c r="X124" s="2" t="str">
        <f>IF(ISNA(VLOOKUP(CN124,[13]日程信息!$A$11:$A$55,2,0)),"",1)</f>
        <v/>
      </c>
      <c r="Y124" s="2" t="str">
        <f>IF(ISNA(VLOOKUP(CN124,[14]日程信息!$A$11:$A$44,2,0)),"",1)</f>
        <v/>
      </c>
      <c r="Z124" s="2" t="str">
        <f>IF(ISNA(VLOOKUP(CN124,[15]日程信息!$A$11:$A$45,2,0)),"",1)</f>
        <v/>
      </c>
      <c r="AA124" s="2" t="str">
        <f>IF(ISNA(VLOOKUP(CN124,[16]日程信息!$A$11:$A$45,2,0)),"",1)</f>
        <v/>
      </c>
      <c r="AB124" s="2" t="str">
        <f>IF(ISNA(VLOOKUP(CN124,[17]日程信息!$A$11:$A$37,2,0)),"",1)</f>
        <v/>
      </c>
      <c r="AC124" s="8"/>
      <c r="AD124" s="2"/>
      <c r="AE124" s="2"/>
      <c r="AF124" s="2"/>
      <c r="AG124" s="2"/>
      <c r="AH124" s="2"/>
      <c r="AI124" s="2">
        <v>1</v>
      </c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>
        <v>1</v>
      </c>
      <c r="AY124" s="2"/>
      <c r="AZ124" s="2"/>
      <c r="BA124" s="2"/>
      <c r="BB124" s="2"/>
      <c r="BC124" s="2"/>
      <c r="BD124" s="2"/>
      <c r="BE124" s="2">
        <v>1</v>
      </c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>
        <v>1</v>
      </c>
      <c r="BW124" s="2">
        <v>1</v>
      </c>
      <c r="BX124" s="2"/>
      <c r="BY124" s="2"/>
      <c r="BZ124" s="2"/>
      <c r="CA124" s="2"/>
      <c r="CB124" s="2"/>
      <c r="CC124" s="2"/>
      <c r="CD124" s="2">
        <v>1</v>
      </c>
      <c r="CE124" s="2"/>
      <c r="CF124" s="2"/>
      <c r="CG124" s="2">
        <v>1</v>
      </c>
      <c r="CH124" s="2"/>
      <c r="CI124" s="2"/>
      <c r="CJ124" s="2"/>
      <c r="CK124" s="2"/>
      <c r="CL124" s="2"/>
      <c r="CM124" s="2">
        <f t="shared" si="3"/>
        <v>10</v>
      </c>
      <c r="CN124" s="5" t="s">
        <v>899</v>
      </c>
    </row>
    <row r="125" spans="1:92">
      <c r="A125" s="2">
        <v>124</v>
      </c>
      <c r="B125" s="5" t="s">
        <v>901</v>
      </c>
      <c r="C125" s="5" t="s">
        <v>902</v>
      </c>
      <c r="D125" s="5" t="s">
        <v>886</v>
      </c>
      <c r="E125" s="2" t="s">
        <v>651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>
        <v>0</v>
      </c>
      <c r="T125" s="2" t="str">
        <f>IF(ISNA(VLOOKUP(CN125,[8]日程信息!$A$11:$A$298,2,0)),"",1)</f>
        <v/>
      </c>
      <c r="U125" s="2" t="str">
        <f>IF(ISNA(VLOOKUP(CN125,[9]视频会议通话详单!$A$7:$A$252,2,0)),"",1)</f>
        <v/>
      </c>
      <c r="V125" s="2" t="str">
        <f>IF(ISNA(VLOOKUP(CN125,[11]日程信息!$A$11:$A$35,2,0)),"",1)</f>
        <v/>
      </c>
      <c r="W125" s="2" t="str">
        <f>IF(ISNA(VLOOKUP(CN125,[12]创新创业宣讲!$E$17:$E$213,2,0)),"",1)</f>
        <v/>
      </c>
      <c r="X125" s="2" t="str">
        <f>IF(ISNA(VLOOKUP(CN125,[13]日程信息!$A$11:$A$55,2,0)),"",1)</f>
        <v/>
      </c>
      <c r="Y125" s="2" t="str">
        <f>IF(ISNA(VLOOKUP(CN125,[14]日程信息!$A$11:$A$44,2,0)),"",1)</f>
        <v/>
      </c>
      <c r="Z125" s="2" t="str">
        <f>IF(ISNA(VLOOKUP(CN125,[15]日程信息!$A$11:$A$45,2,0)),"",1)</f>
        <v/>
      </c>
      <c r="AA125" s="2" t="str">
        <f>IF(ISNA(VLOOKUP(CN125,[16]日程信息!$A$11:$A$45,2,0)),"",1)</f>
        <v/>
      </c>
      <c r="AB125" s="2" t="str">
        <f>IF(ISNA(VLOOKUP(CN125,[17]日程信息!$A$11:$A$37,2,0)),"",1)</f>
        <v/>
      </c>
      <c r="AC125" s="8"/>
      <c r="AD125" s="2"/>
      <c r="AE125" s="2"/>
      <c r="AF125" s="2"/>
      <c r="AG125" s="2"/>
      <c r="AH125" s="2">
        <v>1</v>
      </c>
      <c r="AI125" s="2">
        <v>1</v>
      </c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>
        <v>1</v>
      </c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>
        <v>1</v>
      </c>
      <c r="BW125" s="2">
        <v>1</v>
      </c>
      <c r="BX125" s="2"/>
      <c r="BY125" s="2"/>
      <c r="BZ125" s="2"/>
      <c r="CA125" s="2"/>
      <c r="CB125" s="2"/>
      <c r="CC125" s="2"/>
      <c r="CD125" s="2">
        <v>1</v>
      </c>
      <c r="CE125" s="2"/>
      <c r="CF125" s="2"/>
      <c r="CG125" s="2"/>
      <c r="CH125" s="2"/>
      <c r="CI125" s="2"/>
      <c r="CJ125" s="2"/>
      <c r="CK125" s="2"/>
      <c r="CL125" s="2"/>
      <c r="CM125" s="2">
        <f t="shared" si="3"/>
        <v>6</v>
      </c>
      <c r="CN125" s="5" t="s">
        <v>901</v>
      </c>
    </row>
    <row r="126" spans="1:92">
      <c r="A126" s="2">
        <v>125</v>
      </c>
      <c r="B126" s="5" t="s">
        <v>903</v>
      </c>
      <c r="C126" s="5" t="s">
        <v>904</v>
      </c>
      <c r="D126" s="5" t="s">
        <v>886</v>
      </c>
      <c r="E126" s="2" t="s">
        <v>651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>
        <v>1</v>
      </c>
      <c r="Q126" s="2"/>
      <c r="R126" s="2"/>
      <c r="S126" s="2">
        <v>0</v>
      </c>
      <c r="T126" s="2" t="str">
        <f>IF(ISNA(VLOOKUP(CN126,[8]日程信息!$A$11:$A$298,2,0)),"",1)</f>
        <v/>
      </c>
      <c r="U126" s="2">
        <f>IF(ISNA(VLOOKUP(CN126,[9]视频会议通话详单!$A$7:$A$252,2,0)),"",1)</f>
        <v>1</v>
      </c>
      <c r="V126" s="2" t="str">
        <f>IF(ISNA(VLOOKUP(CN126,[11]日程信息!$A$11:$A$35,2,0)),"",1)</f>
        <v/>
      </c>
      <c r="W126" s="2" t="str">
        <f>IF(ISNA(VLOOKUP(CN126,[12]创新创业宣讲!$E$17:$E$213,2,0)),"",1)</f>
        <v/>
      </c>
      <c r="X126" s="2" t="str">
        <f>IF(ISNA(VLOOKUP(CN126,[13]日程信息!$A$11:$A$55,2,0)),"",1)</f>
        <v/>
      </c>
      <c r="Y126" s="2" t="str">
        <f>IF(ISNA(VLOOKUP(CN126,[14]日程信息!$A$11:$A$44,2,0)),"",1)</f>
        <v/>
      </c>
      <c r="Z126" s="2" t="str">
        <f>IF(ISNA(VLOOKUP(CN126,[15]日程信息!$A$11:$A$45,2,0)),"",1)</f>
        <v/>
      </c>
      <c r="AA126" s="2" t="str">
        <f>IF(ISNA(VLOOKUP(CN126,[16]日程信息!$A$11:$A$45,2,0)),"",1)</f>
        <v/>
      </c>
      <c r="AB126" s="2" t="str">
        <f>IF(ISNA(VLOOKUP(CN126,[17]日程信息!$A$11:$A$37,2,0)),"",1)</f>
        <v/>
      </c>
      <c r="AC126" s="8"/>
      <c r="AD126" s="2"/>
      <c r="AE126" s="2"/>
      <c r="AF126" s="2"/>
      <c r="AG126" s="2"/>
      <c r="AH126" s="2"/>
      <c r="AI126" s="2">
        <v>1</v>
      </c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>
        <v>1</v>
      </c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>
        <v>1</v>
      </c>
      <c r="BJ126" s="2">
        <v>1</v>
      </c>
      <c r="BK126" s="2">
        <v>1</v>
      </c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>
        <v>1</v>
      </c>
      <c r="BW126" s="2">
        <v>1</v>
      </c>
      <c r="BX126" s="2"/>
      <c r="BY126" s="2">
        <v>1</v>
      </c>
      <c r="BZ126" s="2"/>
      <c r="CA126" s="2"/>
      <c r="CB126" s="2"/>
      <c r="CC126" s="2"/>
      <c r="CD126" s="2">
        <v>1</v>
      </c>
      <c r="CE126" s="2"/>
      <c r="CF126" s="2">
        <v>1</v>
      </c>
      <c r="CG126" s="2"/>
      <c r="CH126" s="2">
        <v>1</v>
      </c>
      <c r="CI126" s="2"/>
      <c r="CJ126" s="2"/>
      <c r="CK126" s="2"/>
      <c r="CL126" s="2"/>
      <c r="CM126" s="2">
        <f t="shared" si="3"/>
        <v>13</v>
      </c>
      <c r="CN126" s="5" t="s">
        <v>903</v>
      </c>
    </row>
    <row r="127" spans="1:92">
      <c r="A127" s="2">
        <v>126</v>
      </c>
      <c r="B127" s="5" t="s">
        <v>905</v>
      </c>
      <c r="C127" s="5" t="s">
        <v>906</v>
      </c>
      <c r="D127" s="5" t="s">
        <v>886</v>
      </c>
      <c r="E127" s="2" t="s">
        <v>651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>
        <v>0</v>
      </c>
      <c r="T127" s="2" t="str">
        <f>IF(ISNA(VLOOKUP(CN127,[8]日程信息!$A$11:$A$298,2,0)),"",1)</f>
        <v/>
      </c>
      <c r="U127" s="2" t="str">
        <f>IF(ISNA(VLOOKUP(CN127,[9]视频会议通话详单!$A$7:$A$252,2,0)),"",1)</f>
        <v/>
      </c>
      <c r="V127" s="2" t="str">
        <f>IF(ISNA(VLOOKUP(CN127,[11]日程信息!$A$11:$A$35,2,0)),"",1)</f>
        <v/>
      </c>
      <c r="W127" s="2" t="str">
        <f>IF(ISNA(VLOOKUP(CN127,[12]创新创业宣讲!$E$17:$E$213,2,0)),"",1)</f>
        <v/>
      </c>
      <c r="X127" s="2" t="str">
        <f>IF(ISNA(VLOOKUP(CN127,[13]日程信息!$A$11:$A$55,2,0)),"",1)</f>
        <v/>
      </c>
      <c r="Y127" s="2" t="str">
        <f>IF(ISNA(VLOOKUP(CN127,[14]日程信息!$A$11:$A$44,2,0)),"",1)</f>
        <v/>
      </c>
      <c r="Z127" s="2" t="str">
        <f>IF(ISNA(VLOOKUP(CN127,[15]日程信息!$A$11:$A$45,2,0)),"",1)</f>
        <v/>
      </c>
      <c r="AA127" s="2" t="str">
        <f>IF(ISNA(VLOOKUP(CN127,[16]日程信息!$A$11:$A$45,2,0)),"",1)</f>
        <v/>
      </c>
      <c r="AB127" s="2" t="str">
        <f>IF(ISNA(VLOOKUP(CN127,[17]日程信息!$A$11:$A$37,2,0)),"",1)</f>
        <v/>
      </c>
      <c r="AC127" s="8"/>
      <c r="AD127" s="2"/>
      <c r="AE127" s="2"/>
      <c r="AF127" s="2"/>
      <c r="AG127" s="2"/>
      <c r="AH127" s="2">
        <v>1</v>
      </c>
      <c r="AI127" s="2">
        <v>1</v>
      </c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>
        <v>1</v>
      </c>
      <c r="AY127" s="2"/>
      <c r="AZ127" s="2"/>
      <c r="BA127" s="2"/>
      <c r="BB127" s="2">
        <v>1</v>
      </c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>
        <v>1</v>
      </c>
      <c r="BW127" s="2">
        <v>1</v>
      </c>
      <c r="BX127" s="2"/>
      <c r="BY127" s="2"/>
      <c r="BZ127" s="2"/>
      <c r="CA127" s="2"/>
      <c r="CB127" s="2"/>
      <c r="CC127" s="2"/>
      <c r="CD127" s="2">
        <v>1</v>
      </c>
      <c r="CE127" s="2"/>
      <c r="CF127" s="2"/>
      <c r="CG127" s="2"/>
      <c r="CH127" s="2"/>
      <c r="CI127" s="2"/>
      <c r="CJ127" s="2"/>
      <c r="CK127" s="2"/>
      <c r="CL127" s="2"/>
      <c r="CM127" s="2">
        <f t="shared" si="3"/>
        <v>7</v>
      </c>
      <c r="CN127" s="5" t="s">
        <v>905</v>
      </c>
    </row>
    <row r="128" spans="1:92">
      <c r="A128" s="2">
        <v>127</v>
      </c>
      <c r="B128" s="5" t="s">
        <v>907</v>
      </c>
      <c r="C128" s="5" t="s">
        <v>908</v>
      </c>
      <c r="D128" s="5" t="s">
        <v>886</v>
      </c>
      <c r="E128" s="2" t="s">
        <v>651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>
        <v>0</v>
      </c>
      <c r="T128" s="2">
        <f>IF(ISNA(VLOOKUP(CN128,[8]日程信息!$A$11:$A$298,2,0)),"",1)</f>
        <v>1</v>
      </c>
      <c r="U128" s="2">
        <f>IF(ISNA(VLOOKUP(CN128,[9]视频会议通话详单!$A$7:$A$252,2,0)),"",1)</f>
        <v>1</v>
      </c>
      <c r="V128" s="2" t="str">
        <f>IF(ISNA(VLOOKUP(CN128,[11]日程信息!$A$11:$A$35,2,0)),"",1)</f>
        <v/>
      </c>
      <c r="W128" s="2">
        <f>IF(ISNA(VLOOKUP(CN128,[12]创新创业宣讲!$E$17:$E$213,2,0)),"",1)</f>
        <v>1</v>
      </c>
      <c r="X128" s="2" t="str">
        <f>IF(ISNA(VLOOKUP(CN128,[13]日程信息!$A$11:$A$55,2,0)),"",1)</f>
        <v/>
      </c>
      <c r="Y128" s="2" t="str">
        <f>IF(ISNA(VLOOKUP(CN128,[14]日程信息!$A$11:$A$44,2,0)),"",1)</f>
        <v/>
      </c>
      <c r="Z128" s="2" t="str">
        <f>IF(ISNA(VLOOKUP(CN128,[15]日程信息!$A$11:$A$45,2,0)),"",1)</f>
        <v/>
      </c>
      <c r="AA128" s="2" t="str">
        <f>IF(ISNA(VLOOKUP(CN128,[16]日程信息!$A$11:$A$45,2,0)),"",1)</f>
        <v/>
      </c>
      <c r="AB128" s="2" t="str">
        <f>IF(ISNA(VLOOKUP(CN128,[17]日程信息!$A$11:$A$37,2,0)),"",1)</f>
        <v/>
      </c>
      <c r="AC128" s="8"/>
      <c r="AD128" s="2"/>
      <c r="AE128" s="2"/>
      <c r="AF128" s="2"/>
      <c r="AG128" s="2"/>
      <c r="AH128" s="2"/>
      <c r="AI128" s="2">
        <v>1</v>
      </c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>
        <v>1</v>
      </c>
      <c r="AW128" s="2"/>
      <c r="AX128" s="2">
        <v>1</v>
      </c>
      <c r="AY128" s="2"/>
      <c r="AZ128" s="2"/>
      <c r="BA128" s="2"/>
      <c r="BB128" s="2"/>
      <c r="BC128" s="2"/>
      <c r="BD128" s="2"/>
      <c r="BE128" s="2"/>
      <c r="BF128" s="2"/>
      <c r="BG128" s="2"/>
      <c r="BH128" s="2">
        <v>1</v>
      </c>
      <c r="BI128" s="2"/>
      <c r="BJ128" s="2"/>
      <c r="BK128" s="2">
        <v>1</v>
      </c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>
        <v>1</v>
      </c>
      <c r="BW128" s="2">
        <v>1</v>
      </c>
      <c r="BX128" s="2"/>
      <c r="BY128" s="2"/>
      <c r="BZ128" s="2"/>
      <c r="CA128" s="2"/>
      <c r="CB128" s="2"/>
      <c r="CC128" s="2"/>
      <c r="CD128" s="2">
        <v>1</v>
      </c>
      <c r="CE128" s="2"/>
      <c r="CF128" s="2"/>
      <c r="CG128" s="2"/>
      <c r="CH128" s="2"/>
      <c r="CI128" s="2"/>
      <c r="CJ128" s="2"/>
      <c r="CK128" s="2"/>
      <c r="CL128" s="2"/>
      <c r="CM128" s="2">
        <f t="shared" si="3"/>
        <v>11</v>
      </c>
      <c r="CN128" s="5" t="s">
        <v>907</v>
      </c>
    </row>
    <row r="129" spans="1:92">
      <c r="A129" s="2">
        <v>128</v>
      </c>
      <c r="B129" s="5" t="s">
        <v>909</v>
      </c>
      <c r="C129" s="5" t="s">
        <v>910</v>
      </c>
      <c r="D129" s="5" t="s">
        <v>886</v>
      </c>
      <c r="E129" s="2" t="s">
        <v>651</v>
      </c>
      <c r="F129" s="2"/>
      <c r="G129" s="2"/>
      <c r="H129" s="2"/>
      <c r="I129" s="2"/>
      <c r="J129" s="2">
        <v>1</v>
      </c>
      <c r="K129" s="2"/>
      <c r="L129" s="2"/>
      <c r="M129" s="2">
        <v>1</v>
      </c>
      <c r="N129" s="2"/>
      <c r="O129" s="2"/>
      <c r="P129" s="2">
        <v>1</v>
      </c>
      <c r="Q129" s="2"/>
      <c r="R129" s="2"/>
      <c r="S129" s="2">
        <v>1</v>
      </c>
      <c r="T129" s="2" t="str">
        <f>IF(ISNA(VLOOKUP(CN129,[8]日程信息!$A$11:$A$298,2,0)),"",1)</f>
        <v/>
      </c>
      <c r="U129" s="2" t="str">
        <f>IF(ISNA(VLOOKUP(CN129,[9]视频会议通话详单!$A$7:$A$252,2,0)),"",1)</f>
        <v/>
      </c>
      <c r="V129" s="2" t="str">
        <f>IF(ISNA(VLOOKUP(CN129,[11]日程信息!$A$11:$A$35,2,0)),"",1)</f>
        <v/>
      </c>
      <c r="W129" s="2">
        <f>IF(ISNA(VLOOKUP(CN129,[12]创新创业宣讲!$E$17:$E$213,2,0)),"",1)</f>
        <v>1</v>
      </c>
      <c r="X129" s="2" t="str">
        <f>IF(ISNA(VLOOKUP(CN129,[13]日程信息!$A$11:$A$55,2,0)),"",1)</f>
        <v/>
      </c>
      <c r="Y129" s="2" t="str">
        <f>IF(ISNA(VLOOKUP(CN129,[14]日程信息!$A$11:$A$44,2,0)),"",1)</f>
        <v/>
      </c>
      <c r="Z129" s="2" t="str">
        <f>IF(ISNA(VLOOKUP(CN129,[15]日程信息!$A$11:$A$45,2,0)),"",1)</f>
        <v/>
      </c>
      <c r="AA129" s="2" t="str">
        <f>IF(ISNA(VLOOKUP(CN129,[16]日程信息!$A$11:$A$45,2,0)),"",1)</f>
        <v/>
      </c>
      <c r="AB129" s="2" t="str">
        <f>IF(ISNA(VLOOKUP(CN129,[17]日程信息!$A$11:$A$37,2,0)),"",1)</f>
        <v/>
      </c>
      <c r="AC129" s="8"/>
      <c r="AD129" s="2"/>
      <c r="AE129" s="2"/>
      <c r="AF129" s="2"/>
      <c r="AG129" s="2"/>
      <c r="AH129" s="2"/>
      <c r="AI129" s="2">
        <v>1</v>
      </c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>
        <v>1</v>
      </c>
      <c r="AW129" s="2"/>
      <c r="AX129" s="2">
        <v>1</v>
      </c>
      <c r="AY129" s="2"/>
      <c r="AZ129" s="2"/>
      <c r="BA129" s="2"/>
      <c r="BB129" s="2"/>
      <c r="BC129" s="2"/>
      <c r="BD129" s="2"/>
      <c r="BE129" s="2"/>
      <c r="BF129" s="2"/>
      <c r="BG129" s="2"/>
      <c r="BH129" s="2">
        <v>1</v>
      </c>
      <c r="BI129" s="2"/>
      <c r="BJ129" s="2"/>
      <c r="BK129" s="2">
        <v>1</v>
      </c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>
        <v>1</v>
      </c>
      <c r="BW129" s="2">
        <v>1</v>
      </c>
      <c r="BX129" s="2"/>
      <c r="BY129" s="2"/>
      <c r="BZ129" s="2"/>
      <c r="CA129" s="2"/>
      <c r="CB129" s="2"/>
      <c r="CC129" s="2">
        <v>1</v>
      </c>
      <c r="CD129" s="2">
        <v>1</v>
      </c>
      <c r="CE129" s="2"/>
      <c r="CF129" s="2"/>
      <c r="CG129" s="2"/>
      <c r="CH129" s="2"/>
      <c r="CI129" s="2"/>
      <c r="CJ129" s="2"/>
      <c r="CK129" s="2"/>
      <c r="CL129" s="2"/>
      <c r="CM129" s="2">
        <f t="shared" si="3"/>
        <v>14</v>
      </c>
      <c r="CN129" s="5" t="s">
        <v>909</v>
      </c>
    </row>
    <row r="130" spans="1:92">
      <c r="A130" s="2">
        <v>129</v>
      </c>
      <c r="B130" s="5" t="s">
        <v>911</v>
      </c>
      <c r="C130" s="5" t="s">
        <v>912</v>
      </c>
      <c r="D130" s="5" t="s">
        <v>886</v>
      </c>
      <c r="E130" s="2" t="s">
        <v>651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>
        <v>1</v>
      </c>
      <c r="S130" s="2">
        <v>0</v>
      </c>
      <c r="T130" s="2" t="str">
        <f>IF(ISNA(VLOOKUP(CN130,[8]日程信息!$A$11:$A$298,2,0)),"",1)</f>
        <v/>
      </c>
      <c r="U130" s="2" t="str">
        <f>IF(ISNA(VLOOKUP(CN130,[9]视频会议通话详单!$A$7:$A$252,2,0)),"",1)</f>
        <v/>
      </c>
      <c r="V130" s="2" t="str">
        <f>IF(ISNA(VLOOKUP(CN130,[11]日程信息!$A$11:$A$35,2,0)),"",1)</f>
        <v/>
      </c>
      <c r="W130" s="2" t="str">
        <f>IF(ISNA(VLOOKUP(CN130,[12]创新创业宣讲!$E$17:$E$213,2,0)),"",1)</f>
        <v/>
      </c>
      <c r="X130" s="2" t="str">
        <f>IF(ISNA(VLOOKUP(CN130,[13]日程信息!$A$11:$A$55,2,0)),"",1)</f>
        <v/>
      </c>
      <c r="Y130" s="2" t="str">
        <f>IF(ISNA(VLOOKUP(CN130,[14]日程信息!$A$11:$A$44,2,0)),"",1)</f>
        <v/>
      </c>
      <c r="Z130" s="2" t="str">
        <f>IF(ISNA(VLOOKUP(CN130,[15]日程信息!$A$11:$A$45,2,0)),"",1)</f>
        <v/>
      </c>
      <c r="AA130" s="2" t="str">
        <f>IF(ISNA(VLOOKUP(CN130,[16]日程信息!$A$11:$A$45,2,0)),"",1)</f>
        <v/>
      </c>
      <c r="AB130" s="2" t="str">
        <f>IF(ISNA(VLOOKUP(CN130,[17]日程信息!$A$11:$A$37,2,0)),"",1)</f>
        <v/>
      </c>
      <c r="AC130" s="8">
        <f>VLOOKUP(CN130,[26]Sheet1!$B$13:$D$14,3,0)</f>
        <v>1</v>
      </c>
      <c r="AD130" s="2"/>
      <c r="AE130" s="2"/>
      <c r="AF130" s="2"/>
      <c r="AG130" s="2"/>
      <c r="AH130" s="2"/>
      <c r="AI130" s="2">
        <v>1</v>
      </c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>
        <f t="shared" si="3"/>
        <v>3</v>
      </c>
      <c r="CN130" s="5" t="s">
        <v>911</v>
      </c>
    </row>
    <row r="131" spans="1:92">
      <c r="A131" s="2">
        <v>130</v>
      </c>
      <c r="B131" s="5" t="s">
        <v>913</v>
      </c>
      <c r="C131" s="5" t="s">
        <v>914</v>
      </c>
      <c r="D131" s="5" t="s">
        <v>886</v>
      </c>
      <c r="E131" s="2" t="s">
        <v>651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>
        <v>0</v>
      </c>
      <c r="T131" s="2" t="str">
        <f>IF(ISNA(VLOOKUP(CN131,[8]日程信息!$A$11:$A$298,2,0)),"",1)</f>
        <v/>
      </c>
      <c r="U131" s="2" t="str">
        <f>IF(ISNA(VLOOKUP(CN131,[9]视频会议通话详单!$A$7:$A$252,2,0)),"",1)</f>
        <v/>
      </c>
      <c r="V131" s="2" t="str">
        <f>IF(ISNA(VLOOKUP(CN131,[11]日程信息!$A$11:$A$35,2,0)),"",1)</f>
        <v/>
      </c>
      <c r="W131" s="2" t="str">
        <f>IF(ISNA(VLOOKUP(CN131,[12]创新创业宣讲!$E$17:$E$213,2,0)),"",1)</f>
        <v/>
      </c>
      <c r="X131" s="2" t="str">
        <f>IF(ISNA(VLOOKUP(CN131,[13]日程信息!$A$11:$A$55,2,0)),"",1)</f>
        <v/>
      </c>
      <c r="Y131" s="2" t="str">
        <f>IF(ISNA(VLOOKUP(CN131,[14]日程信息!$A$11:$A$44,2,0)),"",1)</f>
        <v/>
      </c>
      <c r="Z131" s="2" t="str">
        <f>IF(ISNA(VLOOKUP(CN131,[15]日程信息!$A$11:$A$45,2,0)),"",1)</f>
        <v/>
      </c>
      <c r="AA131" s="2" t="str">
        <f>IF(ISNA(VLOOKUP(CN131,[16]日程信息!$A$11:$A$45,2,0)),"",1)</f>
        <v/>
      </c>
      <c r="AB131" s="2" t="str">
        <f>IF(ISNA(VLOOKUP(CN131,[17]日程信息!$A$11:$A$37,2,0)),"",1)</f>
        <v/>
      </c>
      <c r="AC131" s="8"/>
      <c r="AD131" s="2"/>
      <c r="AE131" s="2"/>
      <c r="AF131" s="2"/>
      <c r="AG131" s="2"/>
      <c r="AH131" s="2"/>
      <c r="AI131" s="2">
        <v>1</v>
      </c>
      <c r="AJ131" s="2"/>
      <c r="AK131" s="2"/>
      <c r="AL131" s="2"/>
      <c r="AM131" s="2"/>
      <c r="AN131" s="2"/>
      <c r="AO131" s="2">
        <v>1</v>
      </c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>
        <v>1</v>
      </c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>
        <v>1</v>
      </c>
      <c r="CE131" s="2"/>
      <c r="CF131" s="2"/>
      <c r="CG131" s="2"/>
      <c r="CH131" s="2"/>
      <c r="CI131" s="2"/>
      <c r="CJ131" s="2"/>
      <c r="CK131" s="2"/>
      <c r="CL131" s="2"/>
      <c r="CM131" s="2">
        <f t="shared" ref="CM131:CM146" si="4">SUM(F131:CL131)</f>
        <v>4</v>
      </c>
      <c r="CN131" s="5" t="s">
        <v>913</v>
      </c>
    </row>
    <row r="132" spans="1:92">
      <c r="A132" s="2">
        <v>131</v>
      </c>
      <c r="B132" s="5" t="s">
        <v>915</v>
      </c>
      <c r="C132" s="5" t="s">
        <v>916</v>
      </c>
      <c r="D132" s="5" t="s">
        <v>886</v>
      </c>
      <c r="E132" s="2" t="s">
        <v>651</v>
      </c>
      <c r="F132" s="2"/>
      <c r="G132" s="2"/>
      <c r="H132" s="2"/>
      <c r="I132" s="2"/>
      <c r="J132" s="2">
        <v>1</v>
      </c>
      <c r="K132" s="2"/>
      <c r="L132" s="2"/>
      <c r="M132" s="2">
        <v>1</v>
      </c>
      <c r="N132" s="2"/>
      <c r="O132" s="2"/>
      <c r="P132" s="2"/>
      <c r="Q132" s="2"/>
      <c r="R132" s="2"/>
      <c r="S132" s="2">
        <v>1</v>
      </c>
      <c r="T132" s="2" t="str">
        <f>IF(ISNA(VLOOKUP(CN132,[8]日程信息!$A$11:$A$298,2,0)),"",1)</f>
        <v/>
      </c>
      <c r="U132" s="2">
        <f>IF(ISNA(VLOOKUP(CN132,[9]视频会议通话详单!$A$7:$A$252,2,0)),"",1)</f>
        <v>1</v>
      </c>
      <c r="V132" s="2" t="str">
        <f>IF(ISNA(VLOOKUP(CN132,[11]日程信息!$A$11:$A$35,2,0)),"",1)</f>
        <v/>
      </c>
      <c r="W132" s="2">
        <f>IF(ISNA(VLOOKUP(CN132,[12]创新创业宣讲!$E$17:$E$213,2,0)),"",1)</f>
        <v>1</v>
      </c>
      <c r="X132" s="2" t="str">
        <f>IF(ISNA(VLOOKUP(CN132,[13]日程信息!$A$11:$A$55,2,0)),"",1)</f>
        <v/>
      </c>
      <c r="Y132" s="2" t="str">
        <f>IF(ISNA(VLOOKUP(CN132,[14]日程信息!$A$11:$A$44,2,0)),"",1)</f>
        <v/>
      </c>
      <c r="Z132" s="2" t="str">
        <f>IF(ISNA(VLOOKUP(CN132,[15]日程信息!$A$11:$A$45,2,0)),"",1)</f>
        <v/>
      </c>
      <c r="AA132" s="2" t="str">
        <f>IF(ISNA(VLOOKUP(CN132,[16]日程信息!$A$11:$A$45,2,0)),"",1)</f>
        <v/>
      </c>
      <c r="AB132" s="2" t="str">
        <f>IF(ISNA(VLOOKUP(CN132,[17]日程信息!$A$11:$A$37,2,0)),"",1)</f>
        <v/>
      </c>
      <c r="AC132" s="8">
        <f>VLOOKUP(CN132,[26]Sheet1!$B$13:$D$14,3,0)</f>
        <v>1</v>
      </c>
      <c r="AD132" s="2"/>
      <c r="AE132" s="2"/>
      <c r="AF132" s="2"/>
      <c r="AG132" s="2"/>
      <c r="AH132" s="2"/>
      <c r="AI132" s="2">
        <v>1</v>
      </c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>
        <v>2</v>
      </c>
      <c r="AX132" s="2">
        <v>1</v>
      </c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>
        <v>1</v>
      </c>
      <c r="BS132" s="2"/>
      <c r="BT132" s="2"/>
      <c r="BU132" s="2"/>
      <c r="BV132" s="2">
        <v>1</v>
      </c>
      <c r="BW132" s="2">
        <v>1</v>
      </c>
      <c r="BX132" s="2"/>
      <c r="BY132" s="2"/>
      <c r="BZ132" s="2"/>
      <c r="CA132" s="2"/>
      <c r="CB132" s="2"/>
      <c r="CC132" s="2"/>
      <c r="CD132" s="2">
        <v>1</v>
      </c>
      <c r="CE132" s="2"/>
      <c r="CF132" s="2"/>
      <c r="CG132" s="2"/>
      <c r="CH132" s="2"/>
      <c r="CI132" s="2"/>
      <c r="CJ132" s="2"/>
      <c r="CK132" s="2"/>
      <c r="CL132" s="2"/>
      <c r="CM132" s="2">
        <f t="shared" si="4"/>
        <v>14</v>
      </c>
      <c r="CN132" s="5" t="s">
        <v>915</v>
      </c>
    </row>
    <row r="133" spans="1:92">
      <c r="A133" s="2">
        <v>132</v>
      </c>
      <c r="B133" s="5" t="s">
        <v>917</v>
      </c>
      <c r="C133" s="5" t="s">
        <v>918</v>
      </c>
      <c r="D133" s="5" t="s">
        <v>886</v>
      </c>
      <c r="E133" s="2" t="s">
        <v>651</v>
      </c>
      <c r="F133" s="2"/>
      <c r="G133" s="2"/>
      <c r="H133" s="2"/>
      <c r="I133" s="2"/>
      <c r="J133" s="2"/>
      <c r="K133" s="2"/>
      <c r="L133" s="2"/>
      <c r="M133" s="2">
        <v>1</v>
      </c>
      <c r="N133" s="2"/>
      <c r="O133" s="2"/>
      <c r="P133" s="2"/>
      <c r="Q133" s="2">
        <v>1</v>
      </c>
      <c r="R133" s="2"/>
      <c r="S133" s="2">
        <v>0</v>
      </c>
      <c r="T133" s="2" t="str">
        <f>IF(ISNA(VLOOKUP(CN133,[8]日程信息!$A$11:$A$298,2,0)),"",1)</f>
        <v/>
      </c>
      <c r="U133" s="2" t="str">
        <f>IF(ISNA(VLOOKUP(CN133,[9]视频会议通话详单!$A$7:$A$252,2,0)),"",1)</f>
        <v/>
      </c>
      <c r="V133" s="2" t="str">
        <f>IF(ISNA(VLOOKUP(CN133,[11]日程信息!$A$11:$A$35,2,0)),"",1)</f>
        <v/>
      </c>
      <c r="W133" s="2" t="str">
        <f>IF(ISNA(VLOOKUP(CN133,[12]创新创业宣讲!$E$17:$E$213,2,0)),"",1)</f>
        <v/>
      </c>
      <c r="X133" s="2" t="str">
        <f>IF(ISNA(VLOOKUP(CN133,[13]日程信息!$A$11:$A$55,2,0)),"",1)</f>
        <v/>
      </c>
      <c r="Y133" s="2" t="str">
        <f>IF(ISNA(VLOOKUP(CN133,[14]日程信息!$A$11:$A$44,2,0)),"",1)</f>
        <v/>
      </c>
      <c r="Z133" s="2" t="str">
        <f>IF(ISNA(VLOOKUP(CN133,[15]日程信息!$A$11:$A$45,2,0)),"",1)</f>
        <v/>
      </c>
      <c r="AA133" s="2" t="str">
        <f>IF(ISNA(VLOOKUP(CN133,[16]日程信息!$A$11:$A$45,2,0)),"",1)</f>
        <v/>
      </c>
      <c r="AB133" s="2" t="str">
        <f>IF(ISNA(VLOOKUP(CN133,[17]日程信息!$A$11:$A$37,2,0)),"",1)</f>
        <v/>
      </c>
      <c r="AC133" s="8"/>
      <c r="AD133" s="2"/>
      <c r="AE133" s="2"/>
      <c r="AF133" s="2"/>
      <c r="AG133" s="2"/>
      <c r="AH133" s="2"/>
      <c r="AI133" s="2">
        <v>1</v>
      </c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>
        <v>1</v>
      </c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>
        <v>1</v>
      </c>
      <c r="BW133" s="2">
        <v>1</v>
      </c>
      <c r="BX133" s="2"/>
      <c r="BY133" s="2"/>
      <c r="BZ133" s="2"/>
      <c r="CA133" s="2"/>
      <c r="CB133" s="2"/>
      <c r="CC133" s="2"/>
      <c r="CD133" s="2">
        <v>1</v>
      </c>
      <c r="CE133" s="2"/>
      <c r="CF133" s="2"/>
      <c r="CG133" s="2"/>
      <c r="CH133" s="2"/>
      <c r="CI133" s="2"/>
      <c r="CJ133" s="2"/>
      <c r="CK133" s="2">
        <v>4</v>
      </c>
      <c r="CL133" s="2"/>
      <c r="CM133" s="2">
        <f t="shared" si="4"/>
        <v>11</v>
      </c>
      <c r="CN133" s="5" t="s">
        <v>917</v>
      </c>
    </row>
    <row r="134" spans="1:92">
      <c r="A134" s="2">
        <v>133</v>
      </c>
      <c r="B134" s="5" t="s">
        <v>919</v>
      </c>
      <c r="C134" s="5" t="s">
        <v>920</v>
      </c>
      <c r="D134" s="5" t="s">
        <v>886</v>
      </c>
      <c r="E134" s="2" t="s">
        <v>651</v>
      </c>
      <c r="F134" s="2"/>
      <c r="G134" s="2"/>
      <c r="H134" s="2"/>
      <c r="I134" s="2"/>
      <c r="J134" s="2">
        <v>1</v>
      </c>
      <c r="K134" s="2"/>
      <c r="L134" s="2"/>
      <c r="M134" s="2"/>
      <c r="N134" s="2"/>
      <c r="O134" s="2"/>
      <c r="P134" s="2"/>
      <c r="Q134" s="2"/>
      <c r="R134" s="2"/>
      <c r="S134" s="2">
        <v>1</v>
      </c>
      <c r="T134" s="2" t="str">
        <f>IF(ISNA(VLOOKUP(CN134,[8]日程信息!$A$11:$A$298,2,0)),"",1)</f>
        <v/>
      </c>
      <c r="U134" s="2">
        <f>IF(ISNA(VLOOKUP(CN134,[9]视频会议通话详单!$A$7:$A$252,2,0)),"",1)</f>
        <v>1</v>
      </c>
      <c r="V134" s="2" t="str">
        <f>IF(ISNA(VLOOKUP(CN134,[11]日程信息!$A$11:$A$35,2,0)),"",1)</f>
        <v/>
      </c>
      <c r="W134" s="2" t="str">
        <f>IF(ISNA(VLOOKUP(CN134,[12]创新创业宣讲!$E$17:$E$213,2,0)),"",1)</f>
        <v/>
      </c>
      <c r="X134" s="2" t="str">
        <f>IF(ISNA(VLOOKUP(CN134,[13]日程信息!$A$11:$A$55,2,0)),"",1)</f>
        <v/>
      </c>
      <c r="Y134" s="2" t="str">
        <f>IF(ISNA(VLOOKUP(CN134,[14]日程信息!$A$11:$A$44,2,0)),"",1)</f>
        <v/>
      </c>
      <c r="Z134" s="2" t="str">
        <f>IF(ISNA(VLOOKUP(CN134,[15]日程信息!$A$11:$A$45,2,0)),"",1)</f>
        <v/>
      </c>
      <c r="AA134" s="2" t="str">
        <f>IF(ISNA(VLOOKUP(CN134,[16]日程信息!$A$11:$A$45,2,0)),"",1)</f>
        <v/>
      </c>
      <c r="AB134" s="2" t="str">
        <f>IF(ISNA(VLOOKUP(CN134,[17]日程信息!$A$11:$A$37,2,0)),"",1)</f>
        <v/>
      </c>
      <c r="AC134" s="8"/>
      <c r="AD134" s="2"/>
      <c r="AE134" s="2">
        <f>VLOOKUP(CN134,[30]Sheet1!$A$1:$C$21,3,0)</f>
        <v>1</v>
      </c>
      <c r="AF134" s="2"/>
      <c r="AG134" s="2"/>
      <c r="AH134" s="2"/>
      <c r="AI134" s="2">
        <v>1</v>
      </c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>
        <v>1</v>
      </c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>
        <v>1</v>
      </c>
      <c r="CE134" s="2"/>
      <c r="CF134" s="2"/>
      <c r="CG134" s="2"/>
      <c r="CH134" s="2"/>
      <c r="CI134" s="2"/>
      <c r="CJ134" s="2"/>
      <c r="CK134" s="2"/>
      <c r="CL134" s="2"/>
      <c r="CM134" s="2">
        <f t="shared" si="4"/>
        <v>7</v>
      </c>
      <c r="CN134" s="5" t="s">
        <v>919</v>
      </c>
    </row>
    <row r="135" spans="1:92">
      <c r="A135" s="2">
        <v>134</v>
      </c>
      <c r="B135" s="5" t="s">
        <v>921</v>
      </c>
      <c r="C135" s="5" t="s">
        <v>922</v>
      </c>
      <c r="D135" s="5" t="s">
        <v>886</v>
      </c>
      <c r="E135" s="2" t="s">
        <v>651</v>
      </c>
      <c r="F135" s="2"/>
      <c r="G135" s="2"/>
      <c r="H135" s="2"/>
      <c r="I135" s="2"/>
      <c r="J135" s="2">
        <v>1</v>
      </c>
      <c r="K135" s="2"/>
      <c r="L135" s="2"/>
      <c r="M135" s="2">
        <v>1</v>
      </c>
      <c r="N135" s="2">
        <v>1</v>
      </c>
      <c r="O135" s="2"/>
      <c r="P135" s="2"/>
      <c r="Q135" s="2">
        <v>1</v>
      </c>
      <c r="R135" s="2"/>
      <c r="S135" s="2">
        <v>0</v>
      </c>
      <c r="T135" s="2" t="str">
        <f>IF(ISNA(VLOOKUP(CN135,[8]日程信息!$A$11:$A$298,2,0)),"",1)</f>
        <v/>
      </c>
      <c r="U135" s="2">
        <f>IF(ISNA(VLOOKUP(CN135,[9]视频会议通话详单!$A$7:$A$252,2,0)),"",1)</f>
        <v>1</v>
      </c>
      <c r="V135" s="2" t="str">
        <f>IF(ISNA(VLOOKUP(CN135,[11]日程信息!$A$11:$A$35,2,0)),"",1)</f>
        <v/>
      </c>
      <c r="W135" s="2">
        <f>IF(ISNA(VLOOKUP(CN135,[12]创新创业宣讲!$E$17:$E$213,2,0)),"",1)</f>
        <v>1</v>
      </c>
      <c r="X135" s="2" t="str">
        <f>IF(ISNA(VLOOKUP(CN135,[13]日程信息!$A$11:$A$55,2,0)),"",1)</f>
        <v/>
      </c>
      <c r="Y135" s="2" t="str">
        <f>IF(ISNA(VLOOKUP(CN135,[14]日程信息!$A$11:$A$44,2,0)),"",1)</f>
        <v/>
      </c>
      <c r="Z135" s="2" t="str">
        <f>IF(ISNA(VLOOKUP(CN135,[15]日程信息!$A$11:$A$45,2,0)),"",1)</f>
        <v/>
      </c>
      <c r="AA135" s="2" t="str">
        <f>IF(ISNA(VLOOKUP(CN135,[16]日程信息!$A$11:$A$45,2,0)),"",1)</f>
        <v/>
      </c>
      <c r="AB135" s="2" t="str">
        <f>IF(ISNA(VLOOKUP(CN135,[17]日程信息!$A$11:$A$37,2,0)),"",1)</f>
        <v/>
      </c>
      <c r="AC135" s="8"/>
      <c r="AD135" s="2"/>
      <c r="AE135" s="2">
        <f>VLOOKUP(CN135,[30]Sheet1!$A$1:$C$21,3,0)</f>
        <v>1</v>
      </c>
      <c r="AF135" s="2"/>
      <c r="AG135" s="2"/>
      <c r="AH135" s="2"/>
      <c r="AI135" s="2">
        <v>1</v>
      </c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>
        <v>1</v>
      </c>
      <c r="BK135" s="2"/>
      <c r="BL135" s="2"/>
      <c r="BM135" s="2"/>
      <c r="BN135" s="2"/>
      <c r="BO135" s="2">
        <v>1</v>
      </c>
      <c r="BP135" s="2"/>
      <c r="BQ135" s="2"/>
      <c r="BR135" s="2"/>
      <c r="BS135" s="2"/>
      <c r="BT135" s="2"/>
      <c r="BU135" s="2"/>
      <c r="BV135" s="2">
        <v>1</v>
      </c>
      <c r="BW135" s="2">
        <v>1</v>
      </c>
      <c r="BX135" s="2"/>
      <c r="BY135" s="2">
        <v>1</v>
      </c>
      <c r="BZ135" s="2"/>
      <c r="CA135" s="2"/>
      <c r="CB135" s="2"/>
      <c r="CC135" s="2"/>
      <c r="CD135" s="2">
        <v>1</v>
      </c>
      <c r="CE135" s="2"/>
      <c r="CF135" s="2"/>
      <c r="CG135" s="2"/>
      <c r="CH135" s="2"/>
      <c r="CI135" s="2"/>
      <c r="CJ135" s="2"/>
      <c r="CK135" s="2"/>
      <c r="CL135" s="2"/>
      <c r="CM135" s="2">
        <f t="shared" si="4"/>
        <v>14</v>
      </c>
      <c r="CN135" s="5" t="s">
        <v>921</v>
      </c>
    </row>
    <row r="136" spans="1:92">
      <c r="A136" s="2">
        <v>135</v>
      </c>
      <c r="B136" s="5" t="s">
        <v>923</v>
      </c>
      <c r="C136" s="5" t="s">
        <v>924</v>
      </c>
      <c r="D136" s="5" t="s">
        <v>886</v>
      </c>
      <c r="E136" s="2" t="s">
        <v>651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>
        <v>1</v>
      </c>
      <c r="S136" s="2">
        <v>0</v>
      </c>
      <c r="T136" s="2" t="str">
        <f>IF(ISNA(VLOOKUP(CN136,[8]日程信息!$A$11:$A$298,2,0)),"",1)</f>
        <v/>
      </c>
      <c r="U136" s="2">
        <f>IF(ISNA(VLOOKUP(CN136,[9]视频会议通话详单!$A$7:$A$252,2,0)),"",1)</f>
        <v>1</v>
      </c>
      <c r="V136" s="2" t="str">
        <f>IF(ISNA(VLOOKUP(CN136,[11]日程信息!$A$11:$A$35,2,0)),"",1)</f>
        <v/>
      </c>
      <c r="W136" s="2" t="str">
        <f>IF(ISNA(VLOOKUP(CN136,[12]创新创业宣讲!$E$17:$E$213,2,0)),"",1)</f>
        <v/>
      </c>
      <c r="X136" s="2" t="str">
        <f>IF(ISNA(VLOOKUP(CN136,[13]日程信息!$A$11:$A$55,2,0)),"",1)</f>
        <v/>
      </c>
      <c r="Y136" s="2" t="str">
        <f>IF(ISNA(VLOOKUP(CN136,[14]日程信息!$A$11:$A$44,2,0)),"",1)</f>
        <v/>
      </c>
      <c r="Z136" s="2" t="str">
        <f>IF(ISNA(VLOOKUP(CN136,[15]日程信息!$A$11:$A$45,2,0)),"",1)</f>
        <v/>
      </c>
      <c r="AA136" s="2" t="str">
        <f>IF(ISNA(VLOOKUP(CN136,[16]日程信息!$A$11:$A$45,2,0)),"",1)</f>
        <v/>
      </c>
      <c r="AB136" s="2" t="str">
        <f>IF(ISNA(VLOOKUP(CN136,[17]日程信息!$A$11:$A$37,2,0)),"",1)</f>
        <v/>
      </c>
      <c r="AC136" s="8"/>
      <c r="AD136" s="2"/>
      <c r="AE136" s="2"/>
      <c r="AF136" s="2"/>
      <c r="AG136" s="2"/>
      <c r="AH136" s="2"/>
      <c r="AI136" s="2">
        <v>1</v>
      </c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>
        <v>1</v>
      </c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>
        <v>1</v>
      </c>
      <c r="BS136" s="2"/>
      <c r="BT136" s="2"/>
      <c r="BU136" s="2"/>
      <c r="BV136" s="2">
        <v>1</v>
      </c>
      <c r="BW136" s="2">
        <v>1</v>
      </c>
      <c r="BX136" s="2"/>
      <c r="BY136" s="2"/>
      <c r="BZ136" s="2"/>
      <c r="CA136" s="2"/>
      <c r="CB136" s="2"/>
      <c r="CC136" s="2"/>
      <c r="CD136" s="2">
        <v>1</v>
      </c>
      <c r="CE136" s="2"/>
      <c r="CF136" s="2"/>
      <c r="CG136" s="2"/>
      <c r="CH136" s="2"/>
      <c r="CI136" s="2"/>
      <c r="CJ136" s="2"/>
      <c r="CK136" s="2"/>
      <c r="CL136" s="2"/>
      <c r="CM136" s="2">
        <f t="shared" si="4"/>
        <v>8</v>
      </c>
      <c r="CN136" s="5" t="s">
        <v>923</v>
      </c>
    </row>
    <row r="137" spans="1:92">
      <c r="A137" s="2">
        <v>136</v>
      </c>
      <c r="B137" s="5" t="s">
        <v>925</v>
      </c>
      <c r="C137" s="5" t="s">
        <v>926</v>
      </c>
      <c r="D137" s="5" t="s">
        <v>886</v>
      </c>
      <c r="E137" s="2" t="s">
        <v>651</v>
      </c>
      <c r="F137" s="2"/>
      <c r="G137" s="2"/>
      <c r="H137" s="2"/>
      <c r="I137" s="2"/>
      <c r="J137" s="2">
        <v>1</v>
      </c>
      <c r="K137" s="2"/>
      <c r="L137" s="2"/>
      <c r="M137" s="2">
        <v>1</v>
      </c>
      <c r="N137" s="2"/>
      <c r="O137" s="2"/>
      <c r="P137" s="2"/>
      <c r="Q137" s="2"/>
      <c r="R137" s="2"/>
      <c r="S137" s="2">
        <v>1</v>
      </c>
      <c r="T137" s="2" t="str">
        <f>IF(ISNA(VLOOKUP(CN137,[8]日程信息!$A$11:$A$298,2,0)),"",1)</f>
        <v/>
      </c>
      <c r="U137" s="2" t="str">
        <f>IF(ISNA(VLOOKUP(CN137,[9]视频会议通话详单!$A$7:$A$252,2,0)),"",1)</f>
        <v/>
      </c>
      <c r="V137" s="2" t="str">
        <f>IF(ISNA(VLOOKUP(CN137,[11]日程信息!$A$11:$A$35,2,0)),"",1)</f>
        <v/>
      </c>
      <c r="W137" s="2" t="str">
        <f>IF(ISNA(VLOOKUP(CN137,[12]创新创业宣讲!$E$17:$E$213,2,0)),"",1)</f>
        <v/>
      </c>
      <c r="X137" s="2" t="str">
        <f>IF(ISNA(VLOOKUP(CN137,[13]日程信息!$A$11:$A$55,2,0)),"",1)</f>
        <v/>
      </c>
      <c r="Y137" s="2" t="str">
        <f>IF(ISNA(VLOOKUP(CN137,[14]日程信息!$A$11:$A$44,2,0)),"",1)</f>
        <v/>
      </c>
      <c r="Z137" s="2" t="str">
        <f>IF(ISNA(VLOOKUP(CN137,[15]日程信息!$A$11:$A$45,2,0)),"",1)</f>
        <v/>
      </c>
      <c r="AA137" s="2" t="str">
        <f>IF(ISNA(VLOOKUP(CN137,[16]日程信息!$A$11:$A$45,2,0)),"",1)</f>
        <v/>
      </c>
      <c r="AB137" s="2" t="str">
        <f>IF(ISNA(VLOOKUP(CN137,[17]日程信息!$A$11:$A$37,2,0)),"",1)</f>
        <v/>
      </c>
      <c r="AC137" s="8"/>
      <c r="AD137" s="2"/>
      <c r="AE137" s="2"/>
      <c r="AF137" s="2"/>
      <c r="AG137" s="2"/>
      <c r="AH137" s="2"/>
      <c r="AI137" s="2">
        <v>1</v>
      </c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>
        <v>1</v>
      </c>
      <c r="AY137" s="2"/>
      <c r="AZ137" s="2"/>
      <c r="BA137" s="2"/>
      <c r="BB137" s="2"/>
      <c r="BC137" s="2"/>
      <c r="BD137" s="2"/>
      <c r="BE137" s="2"/>
      <c r="BF137" s="2"/>
      <c r="BG137" s="2"/>
      <c r="BH137" s="2">
        <v>1</v>
      </c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>
        <v>1</v>
      </c>
      <c r="BW137" s="2">
        <v>1</v>
      </c>
      <c r="BX137" s="2"/>
      <c r="BY137" s="2"/>
      <c r="BZ137" s="2"/>
      <c r="CA137" s="2"/>
      <c r="CB137" s="2"/>
      <c r="CC137" s="2">
        <v>1</v>
      </c>
      <c r="CD137" s="2">
        <v>1</v>
      </c>
      <c r="CE137" s="2"/>
      <c r="CF137" s="2"/>
      <c r="CG137" s="2"/>
      <c r="CH137" s="2"/>
      <c r="CI137" s="2"/>
      <c r="CJ137" s="2"/>
      <c r="CK137" s="2"/>
      <c r="CL137" s="2"/>
      <c r="CM137" s="2">
        <f t="shared" si="4"/>
        <v>10</v>
      </c>
      <c r="CN137" s="5" t="s">
        <v>925</v>
      </c>
    </row>
    <row r="138" spans="1:92">
      <c r="A138" s="2">
        <v>137</v>
      </c>
      <c r="B138" s="5" t="s">
        <v>927</v>
      </c>
      <c r="C138" s="5" t="s">
        <v>928</v>
      </c>
      <c r="D138" s="5" t="s">
        <v>886</v>
      </c>
      <c r="E138" s="2" t="s">
        <v>651</v>
      </c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>
        <v>0</v>
      </c>
      <c r="T138" s="2" t="str">
        <f>IF(ISNA(VLOOKUP(CN138,[8]日程信息!$A$11:$A$298,2,0)),"",1)</f>
        <v/>
      </c>
      <c r="U138" s="2" t="str">
        <f>IF(ISNA(VLOOKUP(CN138,[9]视频会议通话详单!$A$7:$A$252,2,0)),"",1)</f>
        <v/>
      </c>
      <c r="V138" s="2" t="str">
        <f>IF(ISNA(VLOOKUP(CN138,[11]日程信息!$A$11:$A$35,2,0)),"",1)</f>
        <v/>
      </c>
      <c r="W138" s="2" t="str">
        <f>IF(ISNA(VLOOKUP(CN138,[12]创新创业宣讲!$E$17:$E$213,2,0)),"",1)</f>
        <v/>
      </c>
      <c r="X138" s="2" t="str">
        <f>IF(ISNA(VLOOKUP(CN138,[13]日程信息!$A$11:$A$55,2,0)),"",1)</f>
        <v/>
      </c>
      <c r="Y138" s="2" t="str">
        <f>IF(ISNA(VLOOKUP(CN138,[14]日程信息!$A$11:$A$44,2,0)),"",1)</f>
        <v/>
      </c>
      <c r="Z138" s="2" t="str">
        <f>IF(ISNA(VLOOKUP(CN138,[15]日程信息!$A$11:$A$45,2,0)),"",1)</f>
        <v/>
      </c>
      <c r="AA138" s="2" t="str">
        <f>IF(ISNA(VLOOKUP(CN138,[16]日程信息!$A$11:$A$45,2,0)),"",1)</f>
        <v/>
      </c>
      <c r="AB138" s="2" t="str">
        <f>IF(ISNA(VLOOKUP(CN138,[17]日程信息!$A$11:$A$37,2,0)),"",1)</f>
        <v/>
      </c>
      <c r="AC138" s="8"/>
      <c r="AD138" s="2"/>
      <c r="AE138" s="2"/>
      <c r="AF138" s="2"/>
      <c r="AG138" s="2"/>
      <c r="AH138" s="2"/>
      <c r="AI138" s="2">
        <v>1</v>
      </c>
      <c r="AJ138" s="2">
        <v>3</v>
      </c>
      <c r="AK138" s="2"/>
      <c r="AL138" s="2"/>
      <c r="AM138" s="2"/>
      <c r="AN138" s="2"/>
      <c r="AO138" s="2"/>
      <c r="AP138" s="2"/>
      <c r="AQ138" s="2"/>
      <c r="AR138" s="2"/>
      <c r="AS138" s="2"/>
      <c r="AT138" s="2">
        <v>1</v>
      </c>
      <c r="AU138" s="2"/>
      <c r="AV138" s="2"/>
      <c r="AW138" s="2"/>
      <c r="AX138" s="2">
        <v>1</v>
      </c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>
        <v>1</v>
      </c>
      <c r="BW138" s="2">
        <v>1</v>
      </c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>
        <f t="shared" si="4"/>
        <v>8</v>
      </c>
      <c r="CN138" s="5" t="s">
        <v>927</v>
      </c>
    </row>
    <row r="139" spans="1:92">
      <c r="A139" s="2">
        <v>138</v>
      </c>
      <c r="B139" s="5" t="s">
        <v>929</v>
      </c>
      <c r="C139" s="5" t="s">
        <v>930</v>
      </c>
      <c r="D139" s="5" t="s">
        <v>743</v>
      </c>
      <c r="E139" s="2" t="s">
        <v>651</v>
      </c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>
        <v>1</v>
      </c>
      <c r="AI139" s="2">
        <v>1</v>
      </c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>
        <v>1</v>
      </c>
      <c r="BK139" s="2"/>
      <c r="BL139" s="2"/>
      <c r="BM139" s="2"/>
      <c r="BN139" s="2"/>
      <c r="BO139" s="2">
        <v>1</v>
      </c>
      <c r="BP139" s="2"/>
      <c r="BQ139" s="2"/>
      <c r="BR139" s="2"/>
      <c r="BS139" s="2"/>
      <c r="BT139" s="2"/>
      <c r="BU139" s="2"/>
      <c r="BV139" s="2">
        <v>1</v>
      </c>
      <c r="BW139" s="2">
        <v>1</v>
      </c>
      <c r="BX139" s="2"/>
      <c r="BY139" s="2"/>
      <c r="BZ139" s="2"/>
      <c r="CA139" s="2"/>
      <c r="CB139" s="2"/>
      <c r="CC139" s="2"/>
      <c r="CD139" s="2">
        <v>1</v>
      </c>
      <c r="CE139" s="2"/>
      <c r="CF139" s="2"/>
      <c r="CG139" s="2"/>
      <c r="CH139" s="2"/>
      <c r="CI139" s="2"/>
      <c r="CJ139" s="2"/>
      <c r="CK139" s="2"/>
      <c r="CL139" s="2"/>
      <c r="CM139" s="2">
        <f t="shared" si="4"/>
        <v>7</v>
      </c>
      <c r="CN139" s="5" t="s">
        <v>929</v>
      </c>
    </row>
    <row r="140" spans="1:92">
      <c r="A140" s="2">
        <v>139</v>
      </c>
      <c r="B140" s="5" t="s">
        <v>931</v>
      </c>
      <c r="C140" s="5" t="s">
        <v>932</v>
      </c>
      <c r="D140" s="5" t="s">
        <v>743</v>
      </c>
      <c r="E140" s="2" t="s">
        <v>651</v>
      </c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>
        <v>1</v>
      </c>
      <c r="AJ140" s="2"/>
      <c r="AK140" s="2"/>
      <c r="AL140" s="2"/>
      <c r="AM140" s="2">
        <v>1</v>
      </c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>
        <v>1</v>
      </c>
      <c r="BI140" s="2"/>
      <c r="BJ140" s="2"/>
      <c r="BK140" s="2">
        <v>1</v>
      </c>
      <c r="BL140" s="2">
        <v>1</v>
      </c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>
        <v>1</v>
      </c>
      <c r="CD140" s="2">
        <v>1</v>
      </c>
      <c r="CE140" s="2"/>
      <c r="CF140" s="2"/>
      <c r="CG140" s="2"/>
      <c r="CH140" s="2"/>
      <c r="CI140" s="2"/>
      <c r="CJ140" s="2"/>
      <c r="CK140" s="2"/>
      <c r="CL140" s="2"/>
      <c r="CM140" s="2">
        <f t="shared" si="4"/>
        <v>7</v>
      </c>
      <c r="CN140" s="5" t="s">
        <v>931</v>
      </c>
    </row>
    <row r="141" spans="1:92">
      <c r="A141" s="2">
        <v>140</v>
      </c>
      <c r="B141" s="5" t="s">
        <v>933</v>
      </c>
      <c r="C141" s="5" t="s">
        <v>934</v>
      </c>
      <c r="D141" s="5" t="s">
        <v>790</v>
      </c>
      <c r="E141" s="2" t="s">
        <v>651</v>
      </c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>
        <v>1</v>
      </c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>
        <v>1</v>
      </c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>
        <v>4</v>
      </c>
      <c r="CM141" s="2">
        <f t="shared" si="4"/>
        <v>6</v>
      </c>
      <c r="CN141" s="5" t="s">
        <v>933</v>
      </c>
    </row>
    <row r="142" spans="1:92">
      <c r="A142" s="2">
        <v>141</v>
      </c>
      <c r="B142" s="5" t="s">
        <v>935</v>
      </c>
      <c r="C142" s="5" t="s">
        <v>936</v>
      </c>
      <c r="D142" s="5" t="s">
        <v>790</v>
      </c>
      <c r="E142" s="2" t="s">
        <v>651</v>
      </c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>
        <v>1</v>
      </c>
      <c r="AI142" s="2">
        <v>1</v>
      </c>
      <c r="AJ142" s="2"/>
      <c r="AK142" s="2"/>
      <c r="AL142" s="2"/>
      <c r="AM142" s="2">
        <v>1</v>
      </c>
      <c r="AN142" s="2"/>
      <c r="AO142" s="2"/>
      <c r="AP142" s="2"/>
      <c r="AQ142" s="2"/>
      <c r="AR142" s="2"/>
      <c r="AS142" s="2"/>
      <c r="AT142" s="2">
        <v>1</v>
      </c>
      <c r="AU142" s="2"/>
      <c r="AV142" s="2"/>
      <c r="AW142" s="2"/>
      <c r="AX142" s="2"/>
      <c r="AY142" s="2"/>
      <c r="AZ142" s="2">
        <f>VLOOKUP(CN142,[20]日程信息!$A$11:$B$60,2,FALSE)</f>
        <v>1</v>
      </c>
      <c r="BA142" s="2"/>
      <c r="BB142" s="2">
        <v>1</v>
      </c>
      <c r="BC142" s="2"/>
      <c r="BD142" s="2"/>
      <c r="BE142" s="2"/>
      <c r="BF142" s="2"/>
      <c r="BG142" s="2"/>
      <c r="BH142" s="2"/>
      <c r="BI142" s="2">
        <v>1</v>
      </c>
      <c r="BJ142" s="2"/>
      <c r="BK142" s="2">
        <v>1</v>
      </c>
      <c r="BL142" s="2">
        <v>1</v>
      </c>
      <c r="BM142" s="2"/>
      <c r="BN142" s="2"/>
      <c r="BO142" s="2"/>
      <c r="BP142" s="2"/>
      <c r="BQ142" s="2">
        <v>1</v>
      </c>
      <c r="BR142" s="2">
        <v>1</v>
      </c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>
        <v>1</v>
      </c>
      <c r="CD142" s="2">
        <v>1</v>
      </c>
      <c r="CE142" s="2"/>
      <c r="CF142" s="2"/>
      <c r="CG142" s="2"/>
      <c r="CH142" s="2"/>
      <c r="CI142" s="2"/>
      <c r="CJ142" s="2"/>
      <c r="CK142" s="2"/>
      <c r="CL142" s="2">
        <v>4</v>
      </c>
      <c r="CM142" s="2">
        <f t="shared" si="4"/>
        <v>17</v>
      </c>
      <c r="CN142" s="5" t="s">
        <v>935</v>
      </c>
    </row>
    <row r="143" spans="1:92">
      <c r="A143" s="2">
        <v>142</v>
      </c>
      <c r="B143" s="5" t="s">
        <v>937</v>
      </c>
      <c r="C143" s="5" t="s">
        <v>938</v>
      </c>
      <c r="D143" s="5" t="s">
        <v>839</v>
      </c>
      <c r="E143" s="2" t="s">
        <v>651</v>
      </c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>
        <v>1</v>
      </c>
      <c r="AF143" s="2"/>
      <c r="AG143" s="2"/>
      <c r="AH143" s="2">
        <v>1</v>
      </c>
      <c r="AI143" s="2">
        <v>1</v>
      </c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>
        <v>1</v>
      </c>
      <c r="AY143" s="2"/>
      <c r="AZ143" s="2"/>
      <c r="BA143" s="2"/>
      <c r="BB143" s="2"/>
      <c r="BC143" s="2"/>
      <c r="BD143" s="2"/>
      <c r="BE143" s="2"/>
      <c r="BF143" s="2"/>
      <c r="BG143" s="2"/>
      <c r="BH143" s="2">
        <v>1</v>
      </c>
      <c r="BI143" s="2"/>
      <c r="BJ143" s="2"/>
      <c r="BK143" s="2">
        <v>1</v>
      </c>
      <c r="BL143" s="2">
        <v>1</v>
      </c>
      <c r="BM143" s="2"/>
      <c r="BN143" s="2">
        <v>1</v>
      </c>
      <c r="BO143" s="2">
        <v>1</v>
      </c>
      <c r="BP143" s="2"/>
      <c r="BQ143" s="2"/>
      <c r="BR143" s="2">
        <v>1</v>
      </c>
      <c r="BS143" s="2"/>
      <c r="BT143" s="2"/>
      <c r="BU143" s="2"/>
      <c r="BV143" s="2">
        <v>1</v>
      </c>
      <c r="BW143" s="2">
        <v>1</v>
      </c>
      <c r="BX143" s="2"/>
      <c r="BY143" s="2">
        <v>1</v>
      </c>
      <c r="BZ143" s="2"/>
      <c r="CA143" s="2"/>
      <c r="CB143" s="2"/>
      <c r="CC143" s="2"/>
      <c r="CD143" s="2">
        <v>1</v>
      </c>
      <c r="CE143" s="2"/>
      <c r="CF143" s="2"/>
      <c r="CG143" s="2"/>
      <c r="CH143" s="2"/>
      <c r="CI143" s="2"/>
      <c r="CJ143" s="2"/>
      <c r="CK143" s="2"/>
      <c r="CL143" s="2"/>
      <c r="CM143" s="2">
        <f t="shared" si="4"/>
        <v>14</v>
      </c>
      <c r="CN143" s="5" t="s">
        <v>937</v>
      </c>
    </row>
    <row r="144" spans="1:92">
      <c r="A144" s="2">
        <v>143</v>
      </c>
      <c r="B144" s="5" t="s">
        <v>939</v>
      </c>
      <c r="C144" s="6">
        <v>3230105908</v>
      </c>
      <c r="D144" s="5" t="s">
        <v>886</v>
      </c>
      <c r="E144" s="2" t="s">
        <v>651</v>
      </c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>
        <v>1</v>
      </c>
      <c r="AF144" s="2"/>
      <c r="AG144" s="2"/>
      <c r="AH144" s="2">
        <v>1</v>
      </c>
      <c r="AI144" s="2">
        <v>1</v>
      </c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>
        <v>1</v>
      </c>
      <c r="BC144" s="2"/>
      <c r="BD144" s="2"/>
      <c r="BE144" s="2"/>
      <c r="BF144" s="2"/>
      <c r="BG144" s="2"/>
      <c r="BH144" s="2">
        <v>1</v>
      </c>
      <c r="BI144" s="2"/>
      <c r="BJ144" s="2">
        <v>1</v>
      </c>
      <c r="BK144" s="2"/>
      <c r="BL144" s="2">
        <v>1</v>
      </c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>
        <f t="shared" si="4"/>
        <v>7</v>
      </c>
      <c r="CN144" s="5" t="s">
        <v>939</v>
      </c>
    </row>
    <row r="145" spans="1:92">
      <c r="A145" s="2">
        <v>144</v>
      </c>
      <c r="B145" s="2" t="s">
        <v>940</v>
      </c>
      <c r="C145" s="6">
        <v>3230105204</v>
      </c>
      <c r="D145" s="2" t="s">
        <v>790</v>
      </c>
      <c r="E145" s="2" t="s">
        <v>651</v>
      </c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>
        <v>1</v>
      </c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>
        <f t="shared" si="4"/>
        <v>1</v>
      </c>
      <c r="CN145" s="2" t="s">
        <v>940</v>
      </c>
    </row>
    <row r="146" spans="1:92">
      <c r="A146" s="2">
        <v>145</v>
      </c>
      <c r="B146" s="2" t="s">
        <v>941</v>
      </c>
      <c r="C146" s="6">
        <v>3230102731</v>
      </c>
      <c r="D146" s="2" t="s">
        <v>743</v>
      </c>
      <c r="E146" s="2" t="s">
        <v>651</v>
      </c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>
        <v>12</v>
      </c>
      <c r="CL146" s="2"/>
      <c r="CM146" s="2">
        <f t="shared" si="4"/>
        <v>12</v>
      </c>
      <c r="CN146" s="2" t="s">
        <v>941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40"/>
  <sheetViews>
    <sheetView tabSelected="1" zoomScale="115" zoomScaleNormal="115" topLeftCell="AF1" workbookViewId="0">
      <pane ySplit="1" topLeftCell="A2" activePane="bottomLeft" state="frozen"/>
      <selection/>
      <selection pane="bottomLeft" activeCell="AN2" sqref="AN2"/>
    </sheetView>
  </sheetViews>
  <sheetFormatPr defaultColWidth="9" defaultRowHeight="13.5"/>
  <cols>
    <col min="3" max="3" width="19.1083333333333" style="1" customWidth="1"/>
    <col min="4" max="4" width="20.5166666666667" customWidth="1"/>
  </cols>
  <sheetData>
    <row r="1" ht="121.5" spans="1:42">
      <c r="A1" s="2" t="s">
        <v>0</v>
      </c>
      <c r="B1" s="2" t="s">
        <v>1</v>
      </c>
      <c r="C1" s="3" t="s">
        <v>213</v>
      </c>
      <c r="D1" s="2" t="s">
        <v>214</v>
      </c>
      <c r="E1" s="2" t="s">
        <v>215</v>
      </c>
      <c r="F1" s="4" t="s">
        <v>162</v>
      </c>
      <c r="G1" s="4" t="s">
        <v>163</v>
      </c>
      <c r="H1" s="4" t="s">
        <v>164</v>
      </c>
      <c r="I1" s="4" t="s">
        <v>165</v>
      </c>
      <c r="J1" s="4" t="s">
        <v>166</v>
      </c>
      <c r="K1" s="4" t="s">
        <v>167</v>
      </c>
      <c r="L1" s="4" t="s">
        <v>168</v>
      </c>
      <c r="M1" s="4" t="s">
        <v>169</v>
      </c>
      <c r="N1" s="4" t="s">
        <v>170</v>
      </c>
      <c r="O1" s="4" t="s">
        <v>171</v>
      </c>
      <c r="P1" s="4" t="s">
        <v>172</v>
      </c>
      <c r="Q1" s="4" t="s">
        <v>173</v>
      </c>
      <c r="R1" s="4" t="s">
        <v>174</v>
      </c>
      <c r="S1" s="4" t="s">
        <v>175</v>
      </c>
      <c r="T1" s="4" t="s">
        <v>305</v>
      </c>
      <c r="U1" s="4" t="s">
        <v>176</v>
      </c>
      <c r="V1" s="4" t="s">
        <v>177</v>
      </c>
      <c r="W1" s="4" t="s">
        <v>178</v>
      </c>
      <c r="X1" s="4" t="s">
        <v>179</v>
      </c>
      <c r="Y1" s="4" t="s">
        <v>180</v>
      </c>
      <c r="Z1" s="4" t="s">
        <v>181</v>
      </c>
      <c r="AA1" s="4" t="s">
        <v>182</v>
      </c>
      <c r="AB1" s="4" t="s">
        <v>183</v>
      </c>
      <c r="AC1" s="4" t="s">
        <v>184</v>
      </c>
      <c r="AD1" s="4" t="s">
        <v>185</v>
      </c>
      <c r="AE1" s="4" t="s">
        <v>186</v>
      </c>
      <c r="AF1" s="4" t="s">
        <v>187</v>
      </c>
      <c r="AG1" s="4" t="s">
        <v>188</v>
      </c>
      <c r="AH1" s="4" t="s">
        <v>189</v>
      </c>
      <c r="AI1" s="4" t="s">
        <v>190</v>
      </c>
      <c r="AJ1" s="4" t="s">
        <v>191</v>
      </c>
      <c r="AK1" s="4" t="s">
        <v>192</v>
      </c>
      <c r="AL1" s="4" t="s">
        <v>193</v>
      </c>
      <c r="AM1" s="4" t="s">
        <v>194</v>
      </c>
      <c r="AN1" s="4" t="s">
        <v>306</v>
      </c>
      <c r="AO1" s="2" t="s">
        <v>195</v>
      </c>
      <c r="AP1" s="2" t="s">
        <v>1</v>
      </c>
    </row>
    <row r="2" spans="1:42">
      <c r="A2" s="2">
        <v>1</v>
      </c>
      <c r="B2" s="5" t="s">
        <v>942</v>
      </c>
      <c r="C2" s="6">
        <v>3240100500</v>
      </c>
      <c r="D2" s="5" t="s">
        <v>943</v>
      </c>
      <c r="E2" s="2" t="s">
        <v>944</v>
      </c>
      <c r="F2" s="2"/>
      <c r="G2" s="2"/>
      <c r="H2" s="2"/>
      <c r="I2" s="2"/>
      <c r="J2" s="2"/>
      <c r="K2" s="2"/>
      <c r="L2" s="2"/>
      <c r="M2" s="2"/>
      <c r="N2" s="2">
        <v>1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>
        <v>1</v>
      </c>
      <c r="AA2" s="2"/>
      <c r="AB2" s="2"/>
      <c r="AC2" s="2">
        <v>1</v>
      </c>
      <c r="AD2" s="2">
        <v>1</v>
      </c>
      <c r="AE2" s="2"/>
      <c r="AF2" s="2">
        <v>1</v>
      </c>
      <c r="AG2" s="2"/>
      <c r="AH2" s="2"/>
      <c r="AI2" s="2"/>
      <c r="AJ2" s="2"/>
      <c r="AK2" s="2"/>
      <c r="AL2" s="2"/>
      <c r="AM2" s="2">
        <v>4</v>
      </c>
      <c r="AN2" s="2"/>
      <c r="AO2" s="2">
        <f>SUM(F2:AN2)</f>
        <v>9</v>
      </c>
      <c r="AP2" s="5" t="s">
        <v>942</v>
      </c>
    </row>
    <row r="3" spans="1:42">
      <c r="A3" s="2">
        <v>2</v>
      </c>
      <c r="B3" s="5" t="s">
        <v>945</v>
      </c>
      <c r="C3" s="6">
        <v>3240100755</v>
      </c>
      <c r="D3" s="5" t="s">
        <v>943</v>
      </c>
      <c r="E3" s="2" t="s">
        <v>944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>
        <v>1</v>
      </c>
      <c r="AA3" s="2">
        <v>1</v>
      </c>
      <c r="AB3" s="2"/>
      <c r="AC3" s="2"/>
      <c r="AD3" s="2"/>
      <c r="AE3" s="2"/>
      <c r="AF3" s="2">
        <v>1</v>
      </c>
      <c r="AG3" s="2"/>
      <c r="AH3" s="2"/>
      <c r="AI3" s="2"/>
      <c r="AJ3" s="2"/>
      <c r="AK3" s="2"/>
      <c r="AL3" s="2"/>
      <c r="AM3" s="2"/>
      <c r="AN3" s="2"/>
      <c r="AO3" s="2">
        <f t="shared" ref="AO3:AO34" si="0">SUM(F3:AN3)</f>
        <v>3</v>
      </c>
      <c r="AP3" s="5" t="s">
        <v>945</v>
      </c>
    </row>
    <row r="4" spans="1:42">
      <c r="A4" s="2">
        <v>3</v>
      </c>
      <c r="B4" s="5" t="s">
        <v>946</v>
      </c>
      <c r="C4" s="6">
        <v>3240101043</v>
      </c>
      <c r="D4" s="5" t="s">
        <v>943</v>
      </c>
      <c r="E4" s="2" t="s">
        <v>944</v>
      </c>
      <c r="F4" s="2"/>
      <c r="G4" s="2"/>
      <c r="H4" s="2"/>
      <c r="I4" s="2"/>
      <c r="J4" s="2"/>
      <c r="K4" s="2"/>
      <c r="L4" s="2"/>
      <c r="M4" s="2"/>
      <c r="N4" s="2">
        <v>1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>
        <v>1</v>
      </c>
      <c r="AA4" s="2"/>
      <c r="AB4" s="2"/>
      <c r="AC4" s="2"/>
      <c r="AD4" s="2"/>
      <c r="AE4" s="2"/>
      <c r="AF4" s="2">
        <v>1</v>
      </c>
      <c r="AG4" s="2"/>
      <c r="AH4" s="2"/>
      <c r="AI4" s="2"/>
      <c r="AJ4" s="2"/>
      <c r="AK4" s="2"/>
      <c r="AL4" s="2"/>
      <c r="AM4" s="2"/>
      <c r="AN4" s="2"/>
      <c r="AO4" s="2">
        <f t="shared" si="0"/>
        <v>3</v>
      </c>
      <c r="AP4" s="5" t="s">
        <v>946</v>
      </c>
    </row>
    <row r="5" spans="1:42">
      <c r="A5" s="2">
        <v>4</v>
      </c>
      <c r="B5" s="5" t="s">
        <v>947</v>
      </c>
      <c r="C5" s="6">
        <v>3240101937</v>
      </c>
      <c r="D5" s="5" t="s">
        <v>943</v>
      </c>
      <c r="E5" s="2" t="s">
        <v>944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>
        <v>1</v>
      </c>
      <c r="U5" s="2"/>
      <c r="V5" s="2"/>
      <c r="W5" s="2"/>
      <c r="X5" s="2">
        <v>1</v>
      </c>
      <c r="Y5" s="2">
        <v>1</v>
      </c>
      <c r="Z5" s="2">
        <v>1</v>
      </c>
      <c r="AA5" s="2">
        <v>1</v>
      </c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>
        <f t="shared" si="0"/>
        <v>5</v>
      </c>
      <c r="AP5" s="5" t="s">
        <v>947</v>
      </c>
    </row>
    <row r="6" spans="1:42">
      <c r="A6" s="2">
        <v>5</v>
      </c>
      <c r="B6" s="5" t="s">
        <v>948</v>
      </c>
      <c r="C6" s="6">
        <v>3240101938</v>
      </c>
      <c r="D6" s="5" t="s">
        <v>943</v>
      </c>
      <c r="E6" s="2" t="s">
        <v>944</v>
      </c>
      <c r="F6" s="2"/>
      <c r="G6" s="2"/>
      <c r="H6" s="2"/>
      <c r="I6" s="2"/>
      <c r="J6" s="2"/>
      <c r="K6" s="2"/>
      <c r="L6" s="2"/>
      <c r="M6" s="2"/>
      <c r="N6" s="2">
        <v>1</v>
      </c>
      <c r="O6" s="2"/>
      <c r="P6" s="2"/>
      <c r="Q6" s="2"/>
      <c r="R6" s="2"/>
      <c r="S6" s="2"/>
      <c r="T6" s="2">
        <v>1</v>
      </c>
      <c r="U6" s="2"/>
      <c r="V6" s="2"/>
      <c r="W6" s="2"/>
      <c r="X6" s="2"/>
      <c r="Y6" s="2"/>
      <c r="Z6" s="2">
        <v>1</v>
      </c>
      <c r="AA6" s="2">
        <v>1</v>
      </c>
      <c r="AB6" s="2"/>
      <c r="AC6" s="2">
        <v>1</v>
      </c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>
        <f t="shared" si="0"/>
        <v>5</v>
      </c>
      <c r="AP6" s="5" t="s">
        <v>948</v>
      </c>
    </row>
    <row r="7" spans="1:42">
      <c r="A7" s="2">
        <v>6</v>
      </c>
      <c r="B7" s="5" t="s">
        <v>949</v>
      </c>
      <c r="C7" s="6">
        <v>3240102117</v>
      </c>
      <c r="D7" s="5" t="s">
        <v>943</v>
      </c>
      <c r="E7" s="2" t="s">
        <v>944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>
        <v>1</v>
      </c>
      <c r="Y7" s="2">
        <v>1</v>
      </c>
      <c r="Z7" s="2">
        <v>1</v>
      </c>
      <c r="AA7" s="2"/>
      <c r="AB7" s="2"/>
      <c r="AC7" s="2"/>
      <c r="AD7" s="2"/>
      <c r="AE7" s="2"/>
      <c r="AF7" s="2">
        <v>1</v>
      </c>
      <c r="AG7" s="2"/>
      <c r="AH7" s="2"/>
      <c r="AI7" s="2"/>
      <c r="AJ7" s="2"/>
      <c r="AK7" s="2"/>
      <c r="AL7" s="2"/>
      <c r="AM7" s="2">
        <v>4</v>
      </c>
      <c r="AN7" s="2"/>
      <c r="AO7" s="2">
        <f t="shared" si="0"/>
        <v>8</v>
      </c>
      <c r="AP7" s="5" t="s">
        <v>949</v>
      </c>
    </row>
    <row r="8" spans="1:42">
      <c r="A8" s="2">
        <v>7</v>
      </c>
      <c r="B8" s="5" t="s">
        <v>950</v>
      </c>
      <c r="C8" s="6">
        <v>3240102176</v>
      </c>
      <c r="D8" s="5" t="s">
        <v>943</v>
      </c>
      <c r="E8" s="2" t="s">
        <v>944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>
        <v>1</v>
      </c>
      <c r="AA8" s="2">
        <v>1</v>
      </c>
      <c r="AB8" s="2"/>
      <c r="AC8" s="2"/>
      <c r="AD8" s="2"/>
      <c r="AE8" s="2"/>
      <c r="AF8" s="2">
        <v>1</v>
      </c>
      <c r="AG8" s="2"/>
      <c r="AH8" s="2"/>
      <c r="AI8" s="2"/>
      <c r="AJ8" s="2"/>
      <c r="AK8" s="2"/>
      <c r="AL8" s="2"/>
      <c r="AM8" s="2"/>
      <c r="AN8" s="2"/>
      <c r="AO8" s="2">
        <f t="shared" si="0"/>
        <v>3</v>
      </c>
      <c r="AP8" s="5" t="s">
        <v>950</v>
      </c>
    </row>
    <row r="9" spans="1:42">
      <c r="A9" s="2">
        <v>8</v>
      </c>
      <c r="B9" s="5" t="s">
        <v>951</v>
      </c>
      <c r="C9" s="6">
        <v>3240102339</v>
      </c>
      <c r="D9" s="5" t="s">
        <v>943</v>
      </c>
      <c r="E9" s="2" t="s">
        <v>944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>
        <v>1</v>
      </c>
      <c r="U9" s="2"/>
      <c r="V9" s="2"/>
      <c r="W9" s="2"/>
      <c r="X9" s="2">
        <v>1</v>
      </c>
      <c r="Y9" s="2">
        <v>1</v>
      </c>
      <c r="Z9" s="2"/>
      <c r="AA9" s="2">
        <v>1</v>
      </c>
      <c r="AB9" s="2"/>
      <c r="AC9" s="2"/>
      <c r="AD9" s="2"/>
      <c r="AE9" s="2"/>
      <c r="AF9" s="2">
        <v>1</v>
      </c>
      <c r="AG9" s="2"/>
      <c r="AH9" s="2"/>
      <c r="AI9" s="2"/>
      <c r="AJ9" s="2"/>
      <c r="AK9" s="2"/>
      <c r="AL9" s="2"/>
      <c r="AM9" s="2"/>
      <c r="AN9" s="2"/>
      <c r="AO9" s="2">
        <f t="shared" si="0"/>
        <v>5</v>
      </c>
      <c r="AP9" s="5" t="s">
        <v>951</v>
      </c>
    </row>
    <row r="10" spans="1:42">
      <c r="A10" s="2">
        <v>9</v>
      </c>
      <c r="B10" s="5" t="s">
        <v>952</v>
      </c>
      <c r="C10" s="6">
        <v>3240102471</v>
      </c>
      <c r="D10" s="5" t="s">
        <v>943</v>
      </c>
      <c r="E10" s="2" t="s">
        <v>944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>
        <v>1</v>
      </c>
      <c r="U10" s="2"/>
      <c r="V10" s="2"/>
      <c r="W10" s="2"/>
      <c r="X10" s="2">
        <v>1</v>
      </c>
      <c r="Y10" s="2">
        <v>1</v>
      </c>
      <c r="Z10" s="2">
        <v>1</v>
      </c>
      <c r="AA10" s="2">
        <v>1</v>
      </c>
      <c r="AB10" s="2"/>
      <c r="AC10" s="2"/>
      <c r="AD10" s="2"/>
      <c r="AE10" s="2"/>
      <c r="AF10" s="2">
        <v>1</v>
      </c>
      <c r="AG10" s="2"/>
      <c r="AH10" s="2"/>
      <c r="AI10" s="2"/>
      <c r="AJ10" s="2"/>
      <c r="AK10" s="2"/>
      <c r="AL10" s="2"/>
      <c r="AM10" s="2"/>
      <c r="AN10" s="2"/>
      <c r="AO10" s="2">
        <f t="shared" si="0"/>
        <v>6</v>
      </c>
      <c r="AP10" s="5" t="s">
        <v>952</v>
      </c>
    </row>
    <row r="11" spans="1:42">
      <c r="A11" s="2">
        <v>10</v>
      </c>
      <c r="B11" s="5" t="s">
        <v>953</v>
      </c>
      <c r="C11" s="6">
        <v>3240103075</v>
      </c>
      <c r="D11" s="5" t="s">
        <v>943</v>
      </c>
      <c r="E11" s="2" t="s">
        <v>944</v>
      </c>
      <c r="F11" s="2"/>
      <c r="G11" s="2"/>
      <c r="H11" s="2"/>
      <c r="I11" s="2"/>
      <c r="J11" s="2"/>
      <c r="K11" s="2"/>
      <c r="L11" s="2"/>
      <c r="M11" s="2"/>
      <c r="N11" s="2">
        <v>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>
        <v>1</v>
      </c>
      <c r="AA11" s="2"/>
      <c r="AB11" s="2"/>
      <c r="AC11" s="2">
        <v>1</v>
      </c>
      <c r="AD11" s="2"/>
      <c r="AE11" s="2"/>
      <c r="AF11" s="2">
        <v>1</v>
      </c>
      <c r="AG11" s="2"/>
      <c r="AH11" s="2"/>
      <c r="AI11" s="2"/>
      <c r="AJ11" s="2"/>
      <c r="AK11" s="2"/>
      <c r="AL11" s="2"/>
      <c r="AM11" s="2"/>
      <c r="AN11" s="2"/>
      <c r="AO11" s="2">
        <f t="shared" si="0"/>
        <v>4</v>
      </c>
      <c r="AP11" s="5" t="s">
        <v>953</v>
      </c>
    </row>
    <row r="12" spans="1:42">
      <c r="A12" s="2">
        <v>11</v>
      </c>
      <c r="B12" s="5" t="s">
        <v>954</v>
      </c>
      <c r="C12" s="6">
        <v>3240104590</v>
      </c>
      <c r="D12" s="5" t="s">
        <v>943</v>
      </c>
      <c r="E12" s="2" t="s">
        <v>944</v>
      </c>
      <c r="F12" s="2"/>
      <c r="G12" s="2"/>
      <c r="H12" s="2"/>
      <c r="I12" s="2"/>
      <c r="J12" s="2"/>
      <c r="K12" s="2">
        <v>1</v>
      </c>
      <c r="L12" s="2"/>
      <c r="M12" s="2">
        <v>1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>
        <v>1</v>
      </c>
      <c r="AB12" s="2"/>
      <c r="AC12" s="2"/>
      <c r="AD12" s="2"/>
      <c r="AE12" s="2"/>
      <c r="AF12" s="2">
        <v>1</v>
      </c>
      <c r="AG12" s="2"/>
      <c r="AH12" s="2"/>
      <c r="AI12" s="2"/>
      <c r="AJ12" s="2"/>
      <c r="AK12" s="2"/>
      <c r="AL12" s="2"/>
      <c r="AM12" s="2"/>
      <c r="AN12" s="2"/>
      <c r="AO12" s="2">
        <f t="shared" si="0"/>
        <v>4</v>
      </c>
      <c r="AP12" s="5" t="s">
        <v>954</v>
      </c>
    </row>
    <row r="13" spans="1:42">
      <c r="A13" s="2">
        <v>12</v>
      </c>
      <c r="B13" s="5" t="s">
        <v>955</v>
      </c>
      <c r="C13" s="6">
        <v>3240104667</v>
      </c>
      <c r="D13" s="5" t="s">
        <v>943</v>
      </c>
      <c r="E13" s="2" t="s">
        <v>944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>
        <v>1</v>
      </c>
      <c r="U13" s="2"/>
      <c r="V13" s="2"/>
      <c r="W13" s="2"/>
      <c r="X13" s="2">
        <v>1</v>
      </c>
      <c r="Y13" s="2">
        <v>1</v>
      </c>
      <c r="Z13" s="2">
        <v>1</v>
      </c>
      <c r="AA13" s="2">
        <v>1</v>
      </c>
      <c r="AB13" s="2"/>
      <c r="AC13" s="2">
        <v>1</v>
      </c>
      <c r="AD13" s="2"/>
      <c r="AE13" s="2"/>
      <c r="AF13" s="2">
        <v>1</v>
      </c>
      <c r="AG13" s="2"/>
      <c r="AH13" s="2"/>
      <c r="AI13" s="2"/>
      <c r="AJ13" s="2"/>
      <c r="AK13" s="2"/>
      <c r="AL13" s="2"/>
      <c r="AM13" s="2"/>
      <c r="AN13" s="2"/>
      <c r="AO13" s="2">
        <f t="shared" si="0"/>
        <v>7</v>
      </c>
      <c r="AP13" s="5" t="s">
        <v>955</v>
      </c>
    </row>
    <row r="14" spans="1:42">
      <c r="A14" s="2">
        <v>13</v>
      </c>
      <c r="B14" s="5" t="s">
        <v>956</v>
      </c>
      <c r="C14" s="6">
        <v>3240104809</v>
      </c>
      <c r="D14" s="5" t="s">
        <v>943</v>
      </c>
      <c r="E14" s="2" t="s">
        <v>944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1</v>
      </c>
      <c r="U14" s="2"/>
      <c r="V14" s="2"/>
      <c r="W14" s="2"/>
      <c r="X14" s="2"/>
      <c r="Y14" s="2"/>
      <c r="Z14" s="2">
        <v>1</v>
      </c>
      <c r="AA14" s="2">
        <v>1</v>
      </c>
      <c r="AB14" s="2"/>
      <c r="AC14" s="2"/>
      <c r="AD14" s="2"/>
      <c r="AE14" s="2">
        <v>1</v>
      </c>
      <c r="AF14" s="2"/>
      <c r="AG14" s="2"/>
      <c r="AH14" s="2"/>
      <c r="AI14" s="2"/>
      <c r="AJ14" s="2"/>
      <c r="AK14" s="2"/>
      <c r="AL14" s="2"/>
      <c r="AM14" s="2"/>
      <c r="AN14" s="2"/>
      <c r="AO14" s="2">
        <f t="shared" si="0"/>
        <v>4</v>
      </c>
      <c r="AP14" s="5" t="s">
        <v>956</v>
      </c>
    </row>
    <row r="15" spans="1:42">
      <c r="A15" s="2">
        <v>14</v>
      </c>
      <c r="B15" s="5" t="s">
        <v>957</v>
      </c>
      <c r="C15" s="6">
        <v>3240104984</v>
      </c>
      <c r="D15" s="5" t="s">
        <v>943</v>
      </c>
      <c r="E15" s="2" t="s">
        <v>944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/>
      <c r="AB15" s="2"/>
      <c r="AC15" s="2"/>
      <c r="AD15" s="2"/>
      <c r="AE15" s="2"/>
      <c r="AF15" s="2">
        <v>1</v>
      </c>
      <c r="AG15" s="2"/>
      <c r="AH15" s="2"/>
      <c r="AI15" s="2"/>
      <c r="AJ15" s="2"/>
      <c r="AK15" s="2"/>
      <c r="AL15" s="2"/>
      <c r="AM15" s="2"/>
      <c r="AN15" s="2"/>
      <c r="AO15" s="2">
        <f t="shared" si="0"/>
        <v>2</v>
      </c>
      <c r="AP15" s="5" t="s">
        <v>957</v>
      </c>
    </row>
    <row r="16" spans="1:42">
      <c r="A16" s="2">
        <v>15</v>
      </c>
      <c r="B16" s="5" t="s">
        <v>958</v>
      </c>
      <c r="C16" s="6">
        <v>3240105074</v>
      </c>
      <c r="D16" s="5" t="s">
        <v>943</v>
      </c>
      <c r="E16" s="2" t="s">
        <v>944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>
        <v>1</v>
      </c>
      <c r="AA16" s="2"/>
      <c r="AB16" s="2"/>
      <c r="AC16" s="2"/>
      <c r="AD16" s="2"/>
      <c r="AE16" s="2"/>
      <c r="AF16" s="2">
        <v>1</v>
      </c>
      <c r="AG16" s="2"/>
      <c r="AH16" s="2"/>
      <c r="AI16" s="2"/>
      <c r="AJ16" s="2"/>
      <c r="AK16" s="2"/>
      <c r="AL16" s="2"/>
      <c r="AM16" s="2"/>
      <c r="AN16" s="2"/>
      <c r="AO16" s="2">
        <f t="shared" si="0"/>
        <v>2</v>
      </c>
      <c r="AP16" s="5" t="s">
        <v>958</v>
      </c>
    </row>
    <row r="17" spans="1:42">
      <c r="A17" s="2">
        <v>16</v>
      </c>
      <c r="B17" s="5" t="s">
        <v>959</v>
      </c>
      <c r="C17" s="6">
        <v>3240105180</v>
      </c>
      <c r="D17" s="5" t="s">
        <v>943</v>
      </c>
      <c r="E17" s="2" t="s">
        <v>944</v>
      </c>
      <c r="F17" s="2"/>
      <c r="G17" s="2"/>
      <c r="H17" s="2"/>
      <c r="I17" s="2"/>
      <c r="J17" s="2"/>
      <c r="K17" s="2"/>
      <c r="L17" s="2"/>
      <c r="M17" s="2"/>
      <c r="N17" s="2">
        <v>1</v>
      </c>
      <c r="O17" s="2"/>
      <c r="P17" s="2">
        <v>1</v>
      </c>
      <c r="Q17" s="2"/>
      <c r="R17" s="2"/>
      <c r="S17" s="2"/>
      <c r="T17" s="2"/>
      <c r="U17" s="2"/>
      <c r="V17" s="2"/>
      <c r="W17" s="2"/>
      <c r="X17" s="2"/>
      <c r="Y17" s="2"/>
      <c r="Z17" s="2">
        <v>1</v>
      </c>
      <c r="AA17" s="2">
        <v>1</v>
      </c>
      <c r="AB17" s="2"/>
      <c r="AC17" s="2"/>
      <c r="AD17" s="2"/>
      <c r="AE17" s="2"/>
      <c r="AF17" s="2">
        <v>1</v>
      </c>
      <c r="AG17" s="2"/>
      <c r="AH17" s="2"/>
      <c r="AI17" s="2"/>
      <c r="AJ17" s="2"/>
      <c r="AK17" s="2"/>
      <c r="AL17" s="2"/>
      <c r="AM17" s="2"/>
      <c r="AN17" s="2"/>
      <c r="AO17" s="2">
        <f t="shared" si="0"/>
        <v>5</v>
      </c>
      <c r="AP17" s="5" t="s">
        <v>959</v>
      </c>
    </row>
    <row r="18" spans="1:42">
      <c r="A18" s="2">
        <v>17</v>
      </c>
      <c r="B18" s="5" t="s">
        <v>960</v>
      </c>
      <c r="C18" s="6">
        <v>3240105325</v>
      </c>
      <c r="D18" s="5" t="s">
        <v>943</v>
      </c>
      <c r="E18" s="2" t="s">
        <v>944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>
        <v>1</v>
      </c>
      <c r="AA18" s="2">
        <v>1</v>
      </c>
      <c r="AB18" s="2"/>
      <c r="AC18" s="2"/>
      <c r="AD18" s="2"/>
      <c r="AE18" s="2"/>
      <c r="AF18" s="2">
        <v>1</v>
      </c>
      <c r="AG18" s="2"/>
      <c r="AH18" s="2"/>
      <c r="AI18" s="2"/>
      <c r="AJ18" s="2"/>
      <c r="AK18" s="2"/>
      <c r="AL18" s="2"/>
      <c r="AM18" s="2"/>
      <c r="AN18" s="2"/>
      <c r="AO18" s="2">
        <f t="shared" si="0"/>
        <v>3</v>
      </c>
      <c r="AP18" s="5" t="s">
        <v>960</v>
      </c>
    </row>
    <row r="19" spans="1:42">
      <c r="A19" s="2">
        <v>18</v>
      </c>
      <c r="B19" s="5" t="s">
        <v>961</v>
      </c>
      <c r="C19" s="6">
        <v>3240105612</v>
      </c>
      <c r="D19" s="5" t="s">
        <v>943</v>
      </c>
      <c r="E19" s="2" t="s">
        <v>944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>
        <v>1</v>
      </c>
      <c r="U19" s="2"/>
      <c r="V19" s="2"/>
      <c r="W19" s="2"/>
      <c r="X19" s="2"/>
      <c r="Y19" s="2"/>
      <c r="Z19" s="2">
        <v>1</v>
      </c>
      <c r="AA19" s="2">
        <v>1</v>
      </c>
      <c r="AB19" s="2"/>
      <c r="AC19" s="2"/>
      <c r="AD19" s="2"/>
      <c r="AE19" s="2"/>
      <c r="AF19" s="2">
        <v>1</v>
      </c>
      <c r="AG19" s="2"/>
      <c r="AH19" s="2"/>
      <c r="AI19" s="2"/>
      <c r="AJ19" s="2"/>
      <c r="AK19" s="2"/>
      <c r="AL19" s="2"/>
      <c r="AM19" s="2"/>
      <c r="AN19" s="2"/>
      <c r="AO19" s="2">
        <f t="shared" si="0"/>
        <v>4</v>
      </c>
      <c r="AP19" s="5" t="s">
        <v>961</v>
      </c>
    </row>
    <row r="20" spans="1:42">
      <c r="A20" s="2">
        <v>19</v>
      </c>
      <c r="B20" s="5" t="s">
        <v>962</v>
      </c>
      <c r="C20" s="6">
        <v>3240105686</v>
      </c>
      <c r="D20" s="5" t="s">
        <v>943</v>
      </c>
      <c r="E20" s="2" t="s">
        <v>944</v>
      </c>
      <c r="F20" s="2"/>
      <c r="G20" s="2"/>
      <c r="H20" s="2"/>
      <c r="I20" s="2"/>
      <c r="J20" s="2"/>
      <c r="K20" s="2"/>
      <c r="L20" s="2"/>
      <c r="M20" s="2"/>
      <c r="N20" s="2">
        <v>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>
        <v>1</v>
      </c>
      <c r="AF20" s="2"/>
      <c r="AG20" s="2">
        <v>1</v>
      </c>
      <c r="AH20" s="2"/>
      <c r="AI20" s="2"/>
      <c r="AJ20" s="2"/>
      <c r="AK20" s="2"/>
      <c r="AL20" s="2"/>
      <c r="AM20" s="2"/>
      <c r="AN20" s="2"/>
      <c r="AO20" s="2">
        <f t="shared" si="0"/>
        <v>3</v>
      </c>
      <c r="AP20" s="5" t="s">
        <v>962</v>
      </c>
    </row>
    <row r="21" spans="1:42">
      <c r="A21" s="2">
        <v>20</v>
      </c>
      <c r="B21" s="5" t="s">
        <v>963</v>
      </c>
      <c r="C21" s="6">
        <v>3240105965</v>
      </c>
      <c r="D21" s="5" t="s">
        <v>943</v>
      </c>
      <c r="E21" s="2" t="s">
        <v>944</v>
      </c>
      <c r="F21" s="2"/>
      <c r="G21" s="2"/>
      <c r="H21" s="2"/>
      <c r="I21" s="2"/>
      <c r="J21" s="2"/>
      <c r="K21" s="2"/>
      <c r="L21" s="2"/>
      <c r="M21" s="2"/>
      <c r="N21" s="2">
        <v>1</v>
      </c>
      <c r="O21" s="2"/>
      <c r="P21" s="2"/>
      <c r="Q21" s="2"/>
      <c r="R21" s="2"/>
      <c r="S21" s="2"/>
      <c r="T21" s="2">
        <v>1</v>
      </c>
      <c r="U21" s="2"/>
      <c r="V21" s="2"/>
      <c r="W21" s="2"/>
      <c r="X21" s="2"/>
      <c r="Y21" s="2"/>
      <c r="Z21" s="2">
        <v>1</v>
      </c>
      <c r="AA21" s="2">
        <v>1</v>
      </c>
      <c r="AB21" s="2"/>
      <c r="AC21" s="2"/>
      <c r="AD21" s="2"/>
      <c r="AE21" s="2"/>
      <c r="AF21" s="2">
        <v>1</v>
      </c>
      <c r="AG21" s="2"/>
      <c r="AH21" s="2"/>
      <c r="AI21" s="2"/>
      <c r="AJ21" s="2">
        <v>1</v>
      </c>
      <c r="AK21" s="2"/>
      <c r="AL21" s="2"/>
      <c r="AM21" s="2"/>
      <c r="AN21" s="2"/>
      <c r="AO21" s="2">
        <f t="shared" si="0"/>
        <v>6</v>
      </c>
      <c r="AP21" s="5" t="s">
        <v>963</v>
      </c>
    </row>
    <row r="22" spans="1:42">
      <c r="A22" s="2">
        <v>21</v>
      </c>
      <c r="B22" s="5" t="s">
        <v>964</v>
      </c>
      <c r="C22" s="6">
        <v>3240106142</v>
      </c>
      <c r="D22" s="5" t="s">
        <v>943</v>
      </c>
      <c r="E22" s="2" t="s">
        <v>944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1</v>
      </c>
      <c r="U22" s="2"/>
      <c r="V22" s="2"/>
      <c r="W22" s="2"/>
      <c r="X22" s="2"/>
      <c r="Y22" s="2"/>
      <c r="Z22" s="2">
        <v>1</v>
      </c>
      <c r="AA22" s="2">
        <v>1</v>
      </c>
      <c r="AB22" s="2"/>
      <c r="AC22" s="2"/>
      <c r="AD22" s="2"/>
      <c r="AE22" s="2">
        <v>1</v>
      </c>
      <c r="AF22" s="2">
        <v>1</v>
      </c>
      <c r="AG22" s="2"/>
      <c r="AH22" s="2"/>
      <c r="AI22" s="2"/>
      <c r="AJ22" s="2"/>
      <c r="AK22" s="2"/>
      <c r="AL22" s="2"/>
      <c r="AM22" s="2"/>
      <c r="AN22" s="2"/>
      <c r="AO22" s="2">
        <f t="shared" si="0"/>
        <v>5</v>
      </c>
      <c r="AP22" s="5" t="s">
        <v>964</v>
      </c>
    </row>
    <row r="23" spans="1:42">
      <c r="A23" s="2">
        <v>22</v>
      </c>
      <c r="B23" s="5" t="s">
        <v>965</v>
      </c>
      <c r="C23" s="6">
        <v>3240106219</v>
      </c>
      <c r="D23" s="5" t="s">
        <v>943</v>
      </c>
      <c r="E23" s="2" t="s">
        <v>944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>
        <v>1</v>
      </c>
      <c r="AA23" s="2">
        <v>1</v>
      </c>
      <c r="AB23" s="2"/>
      <c r="AC23" s="2"/>
      <c r="AD23" s="2"/>
      <c r="AE23" s="2"/>
      <c r="AF23" s="2">
        <v>1</v>
      </c>
      <c r="AG23" s="2"/>
      <c r="AH23" s="2"/>
      <c r="AI23" s="2"/>
      <c r="AJ23" s="2"/>
      <c r="AK23" s="2"/>
      <c r="AL23" s="2"/>
      <c r="AM23" s="2"/>
      <c r="AN23" s="2"/>
      <c r="AO23" s="2">
        <f t="shared" si="0"/>
        <v>3</v>
      </c>
      <c r="AP23" s="5" t="s">
        <v>965</v>
      </c>
    </row>
    <row r="24" spans="1:42">
      <c r="A24" s="2">
        <v>23</v>
      </c>
      <c r="B24" s="5" t="s">
        <v>966</v>
      </c>
      <c r="C24" s="6">
        <v>3240101056</v>
      </c>
      <c r="D24" s="5" t="s">
        <v>967</v>
      </c>
      <c r="E24" s="2" t="s">
        <v>944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>
        <v>1</v>
      </c>
      <c r="Y24" s="2">
        <v>1</v>
      </c>
      <c r="Z24" s="2">
        <v>1</v>
      </c>
      <c r="AA24" s="2">
        <v>1</v>
      </c>
      <c r="AB24" s="2"/>
      <c r="AC24" s="2"/>
      <c r="AD24" s="2"/>
      <c r="AE24" s="2">
        <v>1</v>
      </c>
      <c r="AF24" s="2">
        <v>1</v>
      </c>
      <c r="AG24" s="2"/>
      <c r="AH24" s="2"/>
      <c r="AI24" s="2"/>
      <c r="AJ24" s="2"/>
      <c r="AK24" s="2"/>
      <c r="AL24" s="2"/>
      <c r="AM24" s="2"/>
      <c r="AN24" s="2">
        <v>4</v>
      </c>
      <c r="AO24" s="2">
        <f t="shared" si="0"/>
        <v>10</v>
      </c>
      <c r="AP24" s="5" t="s">
        <v>966</v>
      </c>
    </row>
    <row r="25" spans="1:42">
      <c r="A25" s="2">
        <v>24</v>
      </c>
      <c r="B25" s="5" t="s">
        <v>968</v>
      </c>
      <c r="C25" s="6">
        <v>3240101060</v>
      </c>
      <c r="D25" s="5" t="s">
        <v>967</v>
      </c>
      <c r="E25" s="2" t="s">
        <v>944</v>
      </c>
      <c r="F25" s="2"/>
      <c r="G25" s="2"/>
      <c r="H25" s="2"/>
      <c r="I25" s="2"/>
      <c r="J25" s="2"/>
      <c r="K25" s="2"/>
      <c r="L25" s="2"/>
      <c r="M25" s="2"/>
      <c r="N25" s="2">
        <v>1</v>
      </c>
      <c r="O25" s="2"/>
      <c r="P25" s="2"/>
      <c r="Q25" s="2"/>
      <c r="R25" s="2"/>
      <c r="S25" s="2"/>
      <c r="T25" s="2">
        <v>1</v>
      </c>
      <c r="U25" s="2"/>
      <c r="V25" s="2"/>
      <c r="W25" s="2"/>
      <c r="X25" s="2">
        <v>1</v>
      </c>
      <c r="Y25" s="2">
        <v>1</v>
      </c>
      <c r="Z25" s="2">
        <v>1</v>
      </c>
      <c r="AA25" s="2">
        <v>1</v>
      </c>
      <c r="AB25" s="2"/>
      <c r="AC25" s="2"/>
      <c r="AD25" s="2"/>
      <c r="AE25" s="2"/>
      <c r="AF25" s="2">
        <v>1</v>
      </c>
      <c r="AG25" s="2"/>
      <c r="AH25" s="2"/>
      <c r="AI25" s="2"/>
      <c r="AJ25" s="2"/>
      <c r="AK25" s="2"/>
      <c r="AL25" s="2"/>
      <c r="AM25" s="2">
        <v>2</v>
      </c>
      <c r="AN25" s="2">
        <v>4</v>
      </c>
      <c r="AO25" s="2">
        <f t="shared" si="0"/>
        <v>13</v>
      </c>
      <c r="AP25" s="5" t="s">
        <v>968</v>
      </c>
    </row>
    <row r="26" spans="1:42">
      <c r="A26" s="2">
        <v>25</v>
      </c>
      <c r="B26" s="5" t="s">
        <v>969</v>
      </c>
      <c r="C26" s="6">
        <v>3240101948</v>
      </c>
      <c r="D26" s="5" t="s">
        <v>967</v>
      </c>
      <c r="E26" s="2" t="s">
        <v>944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1</v>
      </c>
      <c r="U26" s="2"/>
      <c r="V26" s="2"/>
      <c r="W26" s="2"/>
      <c r="X26" s="2">
        <v>1</v>
      </c>
      <c r="Y26" s="2">
        <v>1</v>
      </c>
      <c r="Z26" s="2">
        <v>1</v>
      </c>
      <c r="AA26" s="2">
        <v>1</v>
      </c>
      <c r="AB26" s="2"/>
      <c r="AC26" s="2"/>
      <c r="AD26" s="2"/>
      <c r="AE26" s="2">
        <v>1</v>
      </c>
      <c r="AF26" s="2">
        <v>1</v>
      </c>
      <c r="AG26" s="2"/>
      <c r="AH26" s="2"/>
      <c r="AI26" s="2"/>
      <c r="AJ26" s="2"/>
      <c r="AK26" s="2"/>
      <c r="AL26" s="2"/>
      <c r="AM26" s="2"/>
      <c r="AN26" s="2">
        <v>4</v>
      </c>
      <c r="AO26" s="2">
        <f t="shared" si="0"/>
        <v>11</v>
      </c>
      <c r="AP26" s="5" t="s">
        <v>969</v>
      </c>
    </row>
    <row r="27" spans="1:42">
      <c r="A27" s="2">
        <v>26</v>
      </c>
      <c r="B27" s="5" t="s">
        <v>970</v>
      </c>
      <c r="C27" s="6">
        <v>3240102095</v>
      </c>
      <c r="D27" s="5" t="s">
        <v>967</v>
      </c>
      <c r="E27" s="2" t="s">
        <v>944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v>1</v>
      </c>
      <c r="U27" s="2"/>
      <c r="V27" s="2"/>
      <c r="W27" s="2"/>
      <c r="X27" s="2">
        <v>1</v>
      </c>
      <c r="Y27" s="2">
        <v>1</v>
      </c>
      <c r="Z27" s="2">
        <v>1</v>
      </c>
      <c r="AA27" s="2"/>
      <c r="AB27" s="2"/>
      <c r="AC27" s="2"/>
      <c r="AD27" s="2"/>
      <c r="AE27" s="2"/>
      <c r="AF27" s="2">
        <v>1</v>
      </c>
      <c r="AG27" s="2"/>
      <c r="AH27" s="2"/>
      <c r="AI27" s="2"/>
      <c r="AJ27" s="2"/>
      <c r="AK27" s="2"/>
      <c r="AL27" s="2"/>
      <c r="AM27" s="2">
        <v>4</v>
      </c>
      <c r="AN27" s="2">
        <v>4</v>
      </c>
      <c r="AO27" s="2">
        <f t="shared" si="0"/>
        <v>13</v>
      </c>
      <c r="AP27" s="5" t="s">
        <v>970</v>
      </c>
    </row>
    <row r="28" spans="1:42">
      <c r="A28" s="2">
        <v>27</v>
      </c>
      <c r="B28" s="5" t="s">
        <v>971</v>
      </c>
      <c r="C28" s="6">
        <v>3240102155</v>
      </c>
      <c r="D28" s="5" t="s">
        <v>967</v>
      </c>
      <c r="E28" s="2" t="s">
        <v>944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>
        <v>1</v>
      </c>
      <c r="Y28" s="2">
        <v>1</v>
      </c>
      <c r="Z28" s="2">
        <v>1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>
        <v>4</v>
      </c>
      <c r="AO28" s="2">
        <f t="shared" si="0"/>
        <v>7</v>
      </c>
      <c r="AP28" s="5" t="s">
        <v>971</v>
      </c>
    </row>
    <row r="29" spans="1:42">
      <c r="A29" s="2">
        <v>28</v>
      </c>
      <c r="B29" s="5" t="s">
        <v>972</v>
      </c>
      <c r="C29" s="6">
        <v>3240102317</v>
      </c>
      <c r="D29" s="5" t="s">
        <v>967</v>
      </c>
      <c r="E29" s="2" t="s">
        <v>944</v>
      </c>
      <c r="F29" s="2"/>
      <c r="G29" s="2"/>
      <c r="H29" s="2"/>
      <c r="I29" s="2"/>
      <c r="J29" s="2"/>
      <c r="K29" s="2"/>
      <c r="L29" s="2"/>
      <c r="M29" s="2"/>
      <c r="N29" s="2">
        <v>1</v>
      </c>
      <c r="O29" s="2"/>
      <c r="P29" s="2"/>
      <c r="Q29" s="2"/>
      <c r="R29" s="2"/>
      <c r="S29" s="2"/>
      <c r="T29" s="2"/>
      <c r="U29" s="2"/>
      <c r="V29" s="2"/>
      <c r="W29" s="2"/>
      <c r="X29" s="2">
        <v>1</v>
      </c>
      <c r="Y29" s="2">
        <v>1</v>
      </c>
      <c r="Z29" s="2">
        <v>1</v>
      </c>
      <c r="AA29" s="2">
        <v>1</v>
      </c>
      <c r="AB29" s="2"/>
      <c r="AC29" s="2">
        <v>1</v>
      </c>
      <c r="AD29" s="2"/>
      <c r="AE29" s="2"/>
      <c r="AF29" s="2">
        <v>1</v>
      </c>
      <c r="AG29" s="2"/>
      <c r="AH29" s="2"/>
      <c r="AI29" s="2"/>
      <c r="AJ29" s="2"/>
      <c r="AK29" s="2"/>
      <c r="AL29" s="2"/>
      <c r="AM29" s="2"/>
      <c r="AN29" s="2">
        <v>4</v>
      </c>
      <c r="AO29" s="2">
        <f t="shared" si="0"/>
        <v>11</v>
      </c>
      <c r="AP29" s="5" t="s">
        <v>972</v>
      </c>
    </row>
    <row r="30" spans="1:42">
      <c r="A30" s="2">
        <v>29</v>
      </c>
      <c r="B30" s="5" t="s">
        <v>973</v>
      </c>
      <c r="C30" s="6">
        <v>3240102500</v>
      </c>
      <c r="D30" s="5" t="s">
        <v>967</v>
      </c>
      <c r="E30" s="2" t="s">
        <v>944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>
        <v>1</v>
      </c>
      <c r="AB30" s="2"/>
      <c r="AC30" s="2"/>
      <c r="AD30" s="2"/>
      <c r="AE30" s="2"/>
      <c r="AF30" s="2">
        <v>1</v>
      </c>
      <c r="AG30" s="2"/>
      <c r="AH30" s="2"/>
      <c r="AI30" s="2"/>
      <c r="AJ30" s="2"/>
      <c r="AK30" s="2"/>
      <c r="AL30" s="2"/>
      <c r="AM30" s="2"/>
      <c r="AN30" s="2">
        <v>4</v>
      </c>
      <c r="AO30" s="2">
        <f t="shared" si="0"/>
        <v>6</v>
      </c>
      <c r="AP30" s="5" t="s">
        <v>973</v>
      </c>
    </row>
    <row r="31" spans="1:42">
      <c r="A31" s="2">
        <v>30</v>
      </c>
      <c r="B31" s="5" t="s">
        <v>974</v>
      </c>
      <c r="C31" s="6">
        <v>3240102532</v>
      </c>
      <c r="D31" s="5" t="s">
        <v>967</v>
      </c>
      <c r="E31" s="2" t="s">
        <v>944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>
        <v>1</v>
      </c>
      <c r="Y31" s="2">
        <v>1</v>
      </c>
      <c r="Z31" s="2">
        <v>1</v>
      </c>
      <c r="AA31" s="2">
        <v>1</v>
      </c>
      <c r="AB31" s="2"/>
      <c r="AC31" s="2"/>
      <c r="AD31" s="2"/>
      <c r="AE31" s="2">
        <v>1</v>
      </c>
      <c r="AF31" s="2">
        <v>1</v>
      </c>
      <c r="AG31" s="2"/>
      <c r="AH31" s="2"/>
      <c r="AI31" s="2"/>
      <c r="AJ31" s="2"/>
      <c r="AK31" s="2"/>
      <c r="AL31" s="2"/>
      <c r="AM31" s="2"/>
      <c r="AN31" s="2">
        <v>4</v>
      </c>
      <c r="AO31" s="2">
        <f t="shared" si="0"/>
        <v>10</v>
      </c>
      <c r="AP31" s="5" t="s">
        <v>974</v>
      </c>
    </row>
    <row r="32" spans="1:42">
      <c r="A32" s="2">
        <v>31</v>
      </c>
      <c r="B32" s="5" t="s">
        <v>975</v>
      </c>
      <c r="C32" s="6">
        <v>3240103883</v>
      </c>
      <c r="D32" s="5" t="s">
        <v>967</v>
      </c>
      <c r="E32" s="2" t="s">
        <v>944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>
        <v>1</v>
      </c>
      <c r="AA32" s="2"/>
      <c r="AB32" s="2"/>
      <c r="AC32" s="2"/>
      <c r="AD32" s="2"/>
      <c r="AE32" s="2"/>
      <c r="AF32" s="2">
        <v>1</v>
      </c>
      <c r="AG32" s="2"/>
      <c r="AH32" s="2"/>
      <c r="AI32" s="2"/>
      <c r="AJ32" s="2"/>
      <c r="AK32" s="2"/>
      <c r="AL32" s="2"/>
      <c r="AM32" s="2"/>
      <c r="AN32" s="2">
        <v>4</v>
      </c>
      <c r="AO32" s="2">
        <f t="shared" si="0"/>
        <v>6</v>
      </c>
      <c r="AP32" s="5" t="s">
        <v>975</v>
      </c>
    </row>
    <row r="33" spans="1:42">
      <c r="A33" s="2">
        <v>32</v>
      </c>
      <c r="B33" s="5" t="s">
        <v>976</v>
      </c>
      <c r="C33" s="6">
        <v>3240104043</v>
      </c>
      <c r="D33" s="5" t="s">
        <v>967</v>
      </c>
      <c r="E33" s="2" t="s">
        <v>944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1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>
        <v>4</v>
      </c>
      <c r="AO33" s="2">
        <f t="shared" si="0"/>
        <v>5</v>
      </c>
      <c r="AP33" s="5" t="s">
        <v>976</v>
      </c>
    </row>
    <row r="34" spans="1:42">
      <c r="A34" s="2">
        <v>33</v>
      </c>
      <c r="B34" s="5" t="s">
        <v>977</v>
      </c>
      <c r="C34" s="6">
        <v>3240104735</v>
      </c>
      <c r="D34" s="5" t="s">
        <v>967</v>
      </c>
      <c r="E34" s="2" t="s">
        <v>944</v>
      </c>
      <c r="F34" s="2"/>
      <c r="G34" s="2"/>
      <c r="H34" s="2"/>
      <c r="I34" s="2"/>
      <c r="J34" s="2"/>
      <c r="K34" s="2"/>
      <c r="L34" s="2"/>
      <c r="M34" s="2"/>
      <c r="N34" s="2">
        <v>1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>
        <v>1</v>
      </c>
      <c r="AA34" s="2">
        <v>1</v>
      </c>
      <c r="AB34" s="2"/>
      <c r="AC34" s="2"/>
      <c r="AD34" s="2"/>
      <c r="AE34" s="2">
        <v>1</v>
      </c>
      <c r="AF34" s="2">
        <v>1</v>
      </c>
      <c r="AG34" s="2"/>
      <c r="AH34" s="2"/>
      <c r="AI34" s="2"/>
      <c r="AJ34" s="2"/>
      <c r="AK34" s="2"/>
      <c r="AL34" s="2"/>
      <c r="AM34" s="2"/>
      <c r="AN34" s="2">
        <v>4</v>
      </c>
      <c r="AO34" s="2">
        <f t="shared" si="0"/>
        <v>9</v>
      </c>
      <c r="AP34" s="5" t="s">
        <v>977</v>
      </c>
    </row>
    <row r="35" spans="1:42">
      <c r="A35" s="2">
        <v>34</v>
      </c>
      <c r="B35" s="5" t="s">
        <v>978</v>
      </c>
      <c r="C35" s="6">
        <v>3240104808</v>
      </c>
      <c r="D35" s="5" t="s">
        <v>967</v>
      </c>
      <c r="E35" s="2" t="s">
        <v>944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>
        <v>1</v>
      </c>
      <c r="Y35" s="2">
        <v>1</v>
      </c>
      <c r="Z35" s="2">
        <v>1</v>
      </c>
      <c r="AA35" s="2">
        <v>1</v>
      </c>
      <c r="AB35" s="2"/>
      <c r="AC35" s="2">
        <v>1</v>
      </c>
      <c r="AD35" s="2"/>
      <c r="AE35" s="2"/>
      <c r="AF35" s="2">
        <v>1</v>
      </c>
      <c r="AG35" s="2"/>
      <c r="AH35" s="2"/>
      <c r="AI35" s="2"/>
      <c r="AJ35" s="2"/>
      <c r="AK35" s="2"/>
      <c r="AL35" s="2"/>
      <c r="AM35" s="2">
        <v>2</v>
      </c>
      <c r="AN35" s="2">
        <v>4</v>
      </c>
      <c r="AO35" s="2">
        <f t="shared" ref="AO35:AO66" si="1">SUM(F35:AN35)</f>
        <v>12</v>
      </c>
      <c r="AP35" s="5" t="s">
        <v>978</v>
      </c>
    </row>
    <row r="36" spans="1:42">
      <c r="A36" s="2">
        <v>35</v>
      </c>
      <c r="B36" s="5" t="s">
        <v>979</v>
      </c>
      <c r="C36" s="6">
        <v>3240104993</v>
      </c>
      <c r="D36" s="5" t="s">
        <v>967</v>
      </c>
      <c r="E36" s="2" t="s">
        <v>944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>
        <v>1</v>
      </c>
      <c r="Y36" s="2">
        <v>1</v>
      </c>
      <c r="Z36" s="2">
        <v>1</v>
      </c>
      <c r="AA36" s="2">
        <v>1</v>
      </c>
      <c r="AB36" s="2"/>
      <c r="AC36" s="2"/>
      <c r="AD36" s="2"/>
      <c r="AE36" s="2">
        <v>1</v>
      </c>
      <c r="AF36" s="2">
        <v>1</v>
      </c>
      <c r="AG36" s="2"/>
      <c r="AH36" s="2"/>
      <c r="AI36" s="2"/>
      <c r="AJ36" s="2"/>
      <c r="AK36" s="2"/>
      <c r="AL36" s="2"/>
      <c r="AM36" s="2"/>
      <c r="AN36" s="2">
        <v>4</v>
      </c>
      <c r="AO36" s="2">
        <f t="shared" si="1"/>
        <v>10</v>
      </c>
      <c r="AP36" s="5" t="s">
        <v>979</v>
      </c>
    </row>
    <row r="37" spans="1:42">
      <c r="A37" s="2">
        <v>36</v>
      </c>
      <c r="B37" s="5" t="s">
        <v>980</v>
      </c>
      <c r="C37" s="6">
        <v>3240105094</v>
      </c>
      <c r="D37" s="5" t="s">
        <v>967</v>
      </c>
      <c r="E37" s="2" t="s">
        <v>944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1</v>
      </c>
      <c r="U37" s="2"/>
      <c r="V37" s="2"/>
      <c r="W37" s="2"/>
      <c r="X37" s="2"/>
      <c r="Y37" s="2"/>
      <c r="Z37" s="2">
        <v>1</v>
      </c>
      <c r="AA37" s="2">
        <v>1</v>
      </c>
      <c r="AB37" s="2"/>
      <c r="AC37" s="2"/>
      <c r="AD37" s="2"/>
      <c r="AE37" s="2"/>
      <c r="AF37" s="2">
        <v>1</v>
      </c>
      <c r="AG37" s="2"/>
      <c r="AH37" s="2"/>
      <c r="AI37" s="2"/>
      <c r="AJ37" s="2"/>
      <c r="AK37" s="2"/>
      <c r="AL37" s="2"/>
      <c r="AM37" s="2"/>
      <c r="AN37" s="2">
        <v>4</v>
      </c>
      <c r="AO37" s="2">
        <f t="shared" si="1"/>
        <v>8</v>
      </c>
      <c r="AP37" s="5" t="s">
        <v>980</v>
      </c>
    </row>
    <row r="38" spans="1:42">
      <c r="A38" s="2">
        <v>37</v>
      </c>
      <c r="B38" s="5" t="s">
        <v>981</v>
      </c>
      <c r="C38" s="6">
        <v>3240105177</v>
      </c>
      <c r="D38" s="5" t="s">
        <v>967</v>
      </c>
      <c r="E38" s="2" t="s">
        <v>944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>
        <v>1</v>
      </c>
      <c r="Y38" s="2">
        <v>1</v>
      </c>
      <c r="Z38" s="2">
        <v>1</v>
      </c>
      <c r="AA38" s="2">
        <v>1</v>
      </c>
      <c r="AB38" s="2"/>
      <c r="AC38" s="2"/>
      <c r="AD38" s="2"/>
      <c r="AE38" s="2"/>
      <c r="AF38" s="2">
        <v>1</v>
      </c>
      <c r="AG38" s="2"/>
      <c r="AH38" s="2"/>
      <c r="AI38" s="2"/>
      <c r="AJ38" s="2"/>
      <c r="AK38" s="2"/>
      <c r="AL38" s="2"/>
      <c r="AM38" s="2"/>
      <c r="AN38" s="2">
        <v>4</v>
      </c>
      <c r="AO38" s="2">
        <f t="shared" si="1"/>
        <v>9</v>
      </c>
      <c r="AP38" s="5" t="s">
        <v>981</v>
      </c>
    </row>
    <row r="39" spans="1:42">
      <c r="A39" s="2">
        <v>38</v>
      </c>
      <c r="B39" s="5" t="s">
        <v>982</v>
      </c>
      <c r="C39" s="6">
        <v>3240105361</v>
      </c>
      <c r="D39" s="5" t="s">
        <v>967</v>
      </c>
      <c r="E39" s="2" t="s">
        <v>944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1</v>
      </c>
      <c r="U39" s="2"/>
      <c r="V39" s="2"/>
      <c r="W39" s="2"/>
      <c r="X39" s="2">
        <v>1</v>
      </c>
      <c r="Y39" s="2">
        <v>1</v>
      </c>
      <c r="Z39" s="2">
        <v>1</v>
      </c>
      <c r="AA39" s="2">
        <v>1</v>
      </c>
      <c r="AB39" s="2"/>
      <c r="AC39" s="2"/>
      <c r="AD39" s="2"/>
      <c r="AE39" s="2"/>
      <c r="AF39" s="2">
        <v>1</v>
      </c>
      <c r="AG39" s="2"/>
      <c r="AH39" s="2"/>
      <c r="AI39" s="2"/>
      <c r="AJ39" s="2"/>
      <c r="AK39" s="2"/>
      <c r="AL39" s="2"/>
      <c r="AM39" s="2">
        <v>2</v>
      </c>
      <c r="AN39" s="2">
        <v>4</v>
      </c>
      <c r="AO39" s="2">
        <f t="shared" si="1"/>
        <v>12</v>
      </c>
      <c r="AP39" s="5" t="s">
        <v>982</v>
      </c>
    </row>
    <row r="40" spans="1:42">
      <c r="A40" s="2">
        <v>39</v>
      </c>
      <c r="B40" s="5" t="s">
        <v>983</v>
      </c>
      <c r="C40" s="6">
        <v>3240105556</v>
      </c>
      <c r="D40" s="5" t="s">
        <v>967</v>
      </c>
      <c r="E40" s="2" t="s">
        <v>944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>
        <v>1</v>
      </c>
      <c r="AB40" s="2"/>
      <c r="AC40" s="2"/>
      <c r="AD40" s="2"/>
      <c r="AE40" s="2"/>
      <c r="AF40" s="2">
        <v>1</v>
      </c>
      <c r="AG40" s="2"/>
      <c r="AH40" s="2"/>
      <c r="AI40" s="2"/>
      <c r="AJ40" s="2"/>
      <c r="AK40" s="2"/>
      <c r="AL40" s="2"/>
      <c r="AM40" s="2"/>
      <c r="AN40" s="2">
        <v>4</v>
      </c>
      <c r="AO40" s="2">
        <f t="shared" si="1"/>
        <v>6</v>
      </c>
      <c r="AP40" s="5" t="s">
        <v>983</v>
      </c>
    </row>
    <row r="41" spans="1:42">
      <c r="A41" s="2">
        <v>40</v>
      </c>
      <c r="B41" s="5" t="s">
        <v>984</v>
      </c>
      <c r="C41" s="6">
        <v>3240105687</v>
      </c>
      <c r="D41" s="5" t="s">
        <v>967</v>
      </c>
      <c r="E41" s="2" t="s">
        <v>944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>
        <v>1</v>
      </c>
      <c r="Y41" s="2">
        <v>1</v>
      </c>
      <c r="Z41" s="2">
        <v>1</v>
      </c>
      <c r="AA41" s="2">
        <v>1</v>
      </c>
      <c r="AB41" s="2"/>
      <c r="AC41" s="2"/>
      <c r="AD41" s="2"/>
      <c r="AE41" s="2"/>
      <c r="AF41" s="2">
        <v>1</v>
      </c>
      <c r="AG41" s="2"/>
      <c r="AH41" s="2"/>
      <c r="AI41" s="2"/>
      <c r="AJ41" s="2"/>
      <c r="AK41" s="2"/>
      <c r="AL41" s="2"/>
      <c r="AM41" s="2"/>
      <c r="AN41" s="2">
        <v>4</v>
      </c>
      <c r="AO41" s="2">
        <f t="shared" si="1"/>
        <v>9</v>
      </c>
      <c r="AP41" s="5" t="s">
        <v>984</v>
      </c>
    </row>
    <row r="42" spans="1:42">
      <c r="A42" s="2">
        <v>41</v>
      </c>
      <c r="B42" s="5" t="s">
        <v>985</v>
      </c>
      <c r="C42" s="6">
        <v>3240105986</v>
      </c>
      <c r="D42" s="5" t="s">
        <v>967</v>
      </c>
      <c r="E42" s="2" t="s">
        <v>944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>
        <v>1</v>
      </c>
      <c r="Y42" s="2">
        <v>1</v>
      </c>
      <c r="Z42" s="2">
        <v>1</v>
      </c>
      <c r="AA42" s="2">
        <v>1</v>
      </c>
      <c r="AB42" s="2"/>
      <c r="AC42" s="2"/>
      <c r="AD42" s="2"/>
      <c r="AE42" s="2"/>
      <c r="AF42" s="2">
        <v>1</v>
      </c>
      <c r="AG42" s="2"/>
      <c r="AH42" s="2"/>
      <c r="AI42" s="2"/>
      <c r="AJ42" s="2"/>
      <c r="AK42" s="2"/>
      <c r="AL42" s="2"/>
      <c r="AM42" s="2"/>
      <c r="AN42" s="2">
        <v>4</v>
      </c>
      <c r="AO42" s="2">
        <f t="shared" si="1"/>
        <v>9</v>
      </c>
      <c r="AP42" s="5" t="s">
        <v>985</v>
      </c>
    </row>
    <row r="43" spans="1:42">
      <c r="A43" s="2">
        <v>42</v>
      </c>
      <c r="B43" s="5" t="s">
        <v>986</v>
      </c>
      <c r="C43" s="6">
        <v>3240106144</v>
      </c>
      <c r="D43" s="5" t="s">
        <v>967</v>
      </c>
      <c r="E43" s="2" t="s">
        <v>944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>
        <v>1</v>
      </c>
      <c r="AA43" s="2">
        <v>1</v>
      </c>
      <c r="AB43" s="2"/>
      <c r="AC43" s="2"/>
      <c r="AD43" s="2"/>
      <c r="AE43" s="2"/>
      <c r="AF43" s="2">
        <v>1</v>
      </c>
      <c r="AG43" s="2"/>
      <c r="AH43" s="2"/>
      <c r="AI43" s="2"/>
      <c r="AJ43" s="2"/>
      <c r="AK43" s="2"/>
      <c r="AL43" s="2"/>
      <c r="AM43" s="2"/>
      <c r="AN43" s="2">
        <v>4</v>
      </c>
      <c r="AO43" s="2">
        <f t="shared" si="1"/>
        <v>7</v>
      </c>
      <c r="AP43" s="5" t="s">
        <v>986</v>
      </c>
    </row>
    <row r="44" spans="1:42">
      <c r="A44" s="2">
        <v>43</v>
      </c>
      <c r="B44" s="5" t="s">
        <v>987</v>
      </c>
      <c r="C44" s="6">
        <v>3240106229</v>
      </c>
      <c r="D44" s="5" t="s">
        <v>967</v>
      </c>
      <c r="E44" s="2" t="s">
        <v>944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>
        <v>1</v>
      </c>
      <c r="Y44" s="2">
        <v>1</v>
      </c>
      <c r="Z44" s="2">
        <v>1</v>
      </c>
      <c r="AA44" s="2">
        <v>1</v>
      </c>
      <c r="AB44" s="2"/>
      <c r="AC44" s="2"/>
      <c r="AD44" s="2"/>
      <c r="AE44" s="2">
        <v>1</v>
      </c>
      <c r="AF44" s="2">
        <v>1</v>
      </c>
      <c r="AG44" s="2"/>
      <c r="AH44" s="2"/>
      <c r="AI44" s="2"/>
      <c r="AJ44" s="2"/>
      <c r="AK44" s="2"/>
      <c r="AL44" s="2"/>
      <c r="AM44" s="2"/>
      <c r="AN44" s="2">
        <v>4</v>
      </c>
      <c r="AO44" s="2">
        <f t="shared" si="1"/>
        <v>10</v>
      </c>
      <c r="AP44" s="5" t="s">
        <v>987</v>
      </c>
    </row>
    <row r="45" spans="1:42">
      <c r="A45" s="2">
        <v>44</v>
      </c>
      <c r="B45" s="5" t="s">
        <v>988</v>
      </c>
      <c r="C45" s="6">
        <v>3240106402</v>
      </c>
      <c r="D45" s="5" t="s">
        <v>967</v>
      </c>
      <c r="E45" s="2" t="s">
        <v>944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>
        <v>1</v>
      </c>
      <c r="Y45" s="2">
        <v>1</v>
      </c>
      <c r="Z45" s="2">
        <v>1</v>
      </c>
      <c r="AA45" s="2">
        <v>1</v>
      </c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>
        <v>4</v>
      </c>
      <c r="AO45" s="2">
        <f t="shared" si="1"/>
        <v>8</v>
      </c>
      <c r="AP45" s="5" t="s">
        <v>988</v>
      </c>
    </row>
    <row r="46" spans="1:42">
      <c r="A46" s="2">
        <v>45</v>
      </c>
      <c r="B46" s="5" t="s">
        <v>989</v>
      </c>
      <c r="C46" s="6">
        <v>3240100230</v>
      </c>
      <c r="D46" s="5" t="s">
        <v>990</v>
      </c>
      <c r="E46" s="2" t="s">
        <v>944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>
        <v>1</v>
      </c>
      <c r="AA46" s="2"/>
      <c r="AB46" s="2"/>
      <c r="AC46" s="2"/>
      <c r="AD46" s="2"/>
      <c r="AE46" s="2"/>
      <c r="AF46" s="2">
        <v>1</v>
      </c>
      <c r="AG46" s="2"/>
      <c r="AH46" s="2"/>
      <c r="AI46" s="2"/>
      <c r="AJ46" s="2"/>
      <c r="AK46" s="2"/>
      <c r="AL46" s="2"/>
      <c r="AM46" s="2"/>
      <c r="AN46" s="2">
        <v>1</v>
      </c>
      <c r="AO46" s="2">
        <f t="shared" si="1"/>
        <v>3</v>
      </c>
      <c r="AP46" s="5" t="s">
        <v>989</v>
      </c>
    </row>
    <row r="47" spans="1:42">
      <c r="A47" s="2">
        <v>46</v>
      </c>
      <c r="B47" s="5" t="s">
        <v>991</v>
      </c>
      <c r="C47" s="6">
        <v>3240101010</v>
      </c>
      <c r="D47" s="5" t="s">
        <v>990</v>
      </c>
      <c r="E47" s="2" t="s">
        <v>944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>
        <v>1</v>
      </c>
      <c r="Y47" s="2">
        <v>1</v>
      </c>
      <c r="Z47" s="2">
        <v>1</v>
      </c>
      <c r="AA47" s="2"/>
      <c r="AB47" s="2"/>
      <c r="AC47" s="2"/>
      <c r="AD47" s="2"/>
      <c r="AE47" s="2"/>
      <c r="AF47" s="2">
        <v>1</v>
      </c>
      <c r="AG47" s="2"/>
      <c r="AH47" s="2"/>
      <c r="AI47" s="2"/>
      <c r="AJ47" s="2"/>
      <c r="AK47" s="2"/>
      <c r="AL47" s="2"/>
      <c r="AM47" s="2"/>
      <c r="AN47" s="2">
        <v>1</v>
      </c>
      <c r="AO47" s="2">
        <f t="shared" si="1"/>
        <v>5</v>
      </c>
      <c r="AP47" s="5" t="s">
        <v>991</v>
      </c>
    </row>
    <row r="48" spans="1:42">
      <c r="A48" s="2">
        <v>47</v>
      </c>
      <c r="B48" s="5" t="s">
        <v>992</v>
      </c>
      <c r="C48" s="6">
        <v>3240101491</v>
      </c>
      <c r="D48" s="5" t="s">
        <v>990</v>
      </c>
      <c r="E48" s="2" t="s">
        <v>944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>
        <v>1</v>
      </c>
      <c r="AA48" s="2"/>
      <c r="AB48" s="2"/>
      <c r="AC48" s="2"/>
      <c r="AD48" s="2"/>
      <c r="AE48" s="2"/>
      <c r="AF48" s="2">
        <v>1</v>
      </c>
      <c r="AG48" s="2"/>
      <c r="AH48" s="2"/>
      <c r="AI48" s="2"/>
      <c r="AJ48" s="2"/>
      <c r="AK48" s="2"/>
      <c r="AL48" s="2"/>
      <c r="AM48" s="2"/>
      <c r="AN48" s="2">
        <v>2</v>
      </c>
      <c r="AO48" s="2">
        <f t="shared" si="1"/>
        <v>4</v>
      </c>
      <c r="AP48" s="5" t="s">
        <v>992</v>
      </c>
    </row>
    <row r="49" spans="1:42">
      <c r="A49" s="2">
        <v>48</v>
      </c>
      <c r="B49" s="5" t="s">
        <v>993</v>
      </c>
      <c r="C49" s="6">
        <v>3240101941</v>
      </c>
      <c r="D49" s="5" t="s">
        <v>990</v>
      </c>
      <c r="E49" s="2" t="s">
        <v>944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>
        <v>1</v>
      </c>
      <c r="Y49" s="2">
        <v>1</v>
      </c>
      <c r="Z49" s="2">
        <v>1</v>
      </c>
      <c r="AA49" s="2"/>
      <c r="AB49" s="2"/>
      <c r="AC49" s="2"/>
      <c r="AD49" s="2"/>
      <c r="AE49" s="2">
        <v>1</v>
      </c>
      <c r="AF49" s="2">
        <v>1</v>
      </c>
      <c r="AG49" s="2"/>
      <c r="AH49" s="2"/>
      <c r="AI49" s="2"/>
      <c r="AJ49" s="2"/>
      <c r="AK49" s="2"/>
      <c r="AL49" s="2"/>
      <c r="AM49" s="2"/>
      <c r="AN49" s="2">
        <v>2</v>
      </c>
      <c r="AO49" s="2">
        <f t="shared" si="1"/>
        <v>7</v>
      </c>
      <c r="AP49" s="5" t="s">
        <v>993</v>
      </c>
    </row>
    <row r="50" spans="1:42">
      <c r="A50" s="2">
        <v>49</v>
      </c>
      <c r="B50" s="5" t="s">
        <v>994</v>
      </c>
      <c r="C50" s="6">
        <v>3240102164</v>
      </c>
      <c r="D50" s="5" t="s">
        <v>990</v>
      </c>
      <c r="E50" s="2" t="s">
        <v>944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>
        <v>1</v>
      </c>
      <c r="U50" s="2"/>
      <c r="V50" s="2"/>
      <c r="W50" s="2"/>
      <c r="X50" s="2">
        <v>1</v>
      </c>
      <c r="Y50" s="2">
        <v>1</v>
      </c>
      <c r="Z50" s="2">
        <v>1</v>
      </c>
      <c r="AA50" s="2"/>
      <c r="AB50" s="2"/>
      <c r="AC50" s="2"/>
      <c r="AD50" s="2"/>
      <c r="AE50" s="2">
        <v>1</v>
      </c>
      <c r="AF50" s="2">
        <v>1</v>
      </c>
      <c r="AG50" s="2"/>
      <c r="AH50" s="2"/>
      <c r="AI50" s="2"/>
      <c r="AJ50" s="2"/>
      <c r="AK50" s="2"/>
      <c r="AL50" s="2"/>
      <c r="AM50" s="2"/>
      <c r="AN50" s="2">
        <v>2</v>
      </c>
      <c r="AO50" s="2">
        <f t="shared" si="1"/>
        <v>8</v>
      </c>
      <c r="AP50" s="5" t="s">
        <v>994</v>
      </c>
    </row>
    <row r="51" spans="1:42">
      <c r="A51" s="2">
        <v>50</v>
      </c>
      <c r="B51" s="5" t="s">
        <v>995</v>
      </c>
      <c r="C51" s="6">
        <v>3240102316</v>
      </c>
      <c r="D51" s="5" t="s">
        <v>990</v>
      </c>
      <c r="E51" s="2" t="s">
        <v>944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>
        <v>1</v>
      </c>
      <c r="AA51" s="2"/>
      <c r="AB51" s="2"/>
      <c r="AC51" s="2"/>
      <c r="AD51" s="2"/>
      <c r="AE51" s="2">
        <v>1</v>
      </c>
      <c r="AF51" s="2">
        <v>1</v>
      </c>
      <c r="AG51" s="2"/>
      <c r="AH51" s="2"/>
      <c r="AI51" s="2"/>
      <c r="AJ51" s="2"/>
      <c r="AK51" s="2"/>
      <c r="AL51" s="2"/>
      <c r="AM51" s="2"/>
      <c r="AN51" s="2">
        <v>2</v>
      </c>
      <c r="AO51" s="2">
        <f t="shared" si="1"/>
        <v>5</v>
      </c>
      <c r="AP51" s="5" t="s">
        <v>995</v>
      </c>
    </row>
    <row r="52" spans="1:42">
      <c r="A52" s="2">
        <v>51</v>
      </c>
      <c r="B52" s="5" t="s">
        <v>996</v>
      </c>
      <c r="C52" s="6">
        <v>3240102490</v>
      </c>
      <c r="D52" s="5" t="s">
        <v>990</v>
      </c>
      <c r="E52" s="2" t="s">
        <v>944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>
        <v>1</v>
      </c>
      <c r="Y52" s="2">
        <v>1</v>
      </c>
      <c r="Z52" s="2">
        <v>1</v>
      </c>
      <c r="AA52" s="2"/>
      <c r="AB52" s="2"/>
      <c r="AC52" s="2"/>
      <c r="AD52" s="2"/>
      <c r="AE52" s="2"/>
      <c r="AF52" s="2">
        <v>1</v>
      </c>
      <c r="AG52" s="2"/>
      <c r="AH52" s="2"/>
      <c r="AI52" s="2"/>
      <c r="AJ52" s="2"/>
      <c r="AK52" s="2"/>
      <c r="AL52" s="2"/>
      <c r="AM52" s="2"/>
      <c r="AN52" s="2">
        <v>2</v>
      </c>
      <c r="AO52" s="2">
        <f t="shared" si="1"/>
        <v>6</v>
      </c>
      <c r="AP52" s="5" t="s">
        <v>996</v>
      </c>
    </row>
    <row r="53" spans="1:42">
      <c r="A53" s="2">
        <v>52</v>
      </c>
      <c r="B53" s="5" t="s">
        <v>997</v>
      </c>
      <c r="C53" s="6">
        <v>3240102854</v>
      </c>
      <c r="D53" s="5" t="s">
        <v>990</v>
      </c>
      <c r="E53" s="2" t="s">
        <v>944</v>
      </c>
      <c r="F53" s="2"/>
      <c r="G53" s="2"/>
      <c r="H53" s="2"/>
      <c r="I53" s="2"/>
      <c r="J53" s="2"/>
      <c r="K53" s="2"/>
      <c r="L53" s="2"/>
      <c r="M53" s="2"/>
      <c r="N53" s="2">
        <v>1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>
        <v>1</v>
      </c>
      <c r="AA53" s="2"/>
      <c r="AB53" s="2"/>
      <c r="AC53" s="2"/>
      <c r="AD53" s="2"/>
      <c r="AE53" s="2"/>
      <c r="AF53" s="2"/>
      <c r="AG53" s="2"/>
      <c r="AH53" s="2">
        <v>1</v>
      </c>
      <c r="AI53" s="2"/>
      <c r="AJ53" s="2"/>
      <c r="AK53" s="2"/>
      <c r="AL53" s="2"/>
      <c r="AM53" s="2"/>
      <c r="AN53" s="2">
        <v>1</v>
      </c>
      <c r="AO53" s="2">
        <f t="shared" si="1"/>
        <v>4</v>
      </c>
      <c r="AP53" s="5" t="s">
        <v>997</v>
      </c>
    </row>
    <row r="54" spans="1:42">
      <c r="A54" s="2">
        <v>53</v>
      </c>
      <c r="B54" s="5" t="s">
        <v>998</v>
      </c>
      <c r="C54" s="6">
        <v>3240102969</v>
      </c>
      <c r="D54" s="5" t="s">
        <v>990</v>
      </c>
      <c r="E54" s="2" t="s">
        <v>944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>
        <v>1</v>
      </c>
      <c r="Y54" s="2">
        <v>1</v>
      </c>
      <c r="Z54" s="2">
        <v>1</v>
      </c>
      <c r="AA54" s="2"/>
      <c r="AB54" s="2"/>
      <c r="AC54" s="2"/>
      <c r="AD54" s="2"/>
      <c r="AE54" s="2"/>
      <c r="AF54" s="2">
        <v>1</v>
      </c>
      <c r="AG54" s="2"/>
      <c r="AH54" s="2"/>
      <c r="AI54" s="2"/>
      <c r="AJ54" s="2"/>
      <c r="AK54" s="2"/>
      <c r="AL54" s="2"/>
      <c r="AM54" s="2"/>
      <c r="AN54" s="2">
        <v>2</v>
      </c>
      <c r="AO54" s="2">
        <f t="shared" si="1"/>
        <v>6</v>
      </c>
      <c r="AP54" s="5" t="s">
        <v>998</v>
      </c>
    </row>
    <row r="55" spans="1:42">
      <c r="A55" s="2">
        <v>54</v>
      </c>
      <c r="B55" s="5" t="s">
        <v>999</v>
      </c>
      <c r="C55" s="6">
        <v>3240103102</v>
      </c>
      <c r="D55" s="5" t="s">
        <v>990</v>
      </c>
      <c r="E55" s="2" t="s">
        <v>944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>
        <v>1</v>
      </c>
      <c r="U55" s="2"/>
      <c r="V55" s="2"/>
      <c r="W55" s="2"/>
      <c r="X55" s="2"/>
      <c r="Y55" s="2"/>
      <c r="Z55" s="2"/>
      <c r="AA55" s="2">
        <v>1</v>
      </c>
      <c r="AB55" s="2"/>
      <c r="AC55" s="2"/>
      <c r="AD55" s="2"/>
      <c r="AE55" s="2"/>
      <c r="AF55" s="2"/>
      <c r="AG55" s="2"/>
      <c r="AH55" s="2"/>
      <c r="AI55" s="2"/>
      <c r="AJ55" s="2">
        <v>1</v>
      </c>
      <c r="AK55" s="2"/>
      <c r="AL55" s="2"/>
      <c r="AM55" s="2"/>
      <c r="AN55" s="2">
        <v>2</v>
      </c>
      <c r="AO55" s="2">
        <f t="shared" si="1"/>
        <v>5</v>
      </c>
      <c r="AP55" s="5" t="s">
        <v>999</v>
      </c>
    </row>
    <row r="56" spans="1:42">
      <c r="A56" s="2">
        <v>55</v>
      </c>
      <c r="B56" s="5" t="s">
        <v>1000</v>
      </c>
      <c r="C56" s="6">
        <v>3240103151</v>
      </c>
      <c r="D56" s="5" t="s">
        <v>990</v>
      </c>
      <c r="E56" s="2" t="s">
        <v>944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>
        <v>1</v>
      </c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>
        <v>2</v>
      </c>
      <c r="AN56" s="2">
        <v>2</v>
      </c>
      <c r="AO56" s="2">
        <f t="shared" si="1"/>
        <v>5</v>
      </c>
      <c r="AP56" s="5" t="s">
        <v>1000</v>
      </c>
    </row>
    <row r="57" spans="1:42">
      <c r="A57" s="2">
        <v>56</v>
      </c>
      <c r="B57" s="5" t="s">
        <v>1001</v>
      </c>
      <c r="C57" s="6">
        <v>3240103386</v>
      </c>
      <c r="D57" s="5" t="s">
        <v>990</v>
      </c>
      <c r="E57" s="2" t="s">
        <v>944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>
        <v>1</v>
      </c>
      <c r="Y57" s="2">
        <v>1</v>
      </c>
      <c r="Z57" s="2">
        <v>1</v>
      </c>
      <c r="AA57" s="2"/>
      <c r="AB57" s="2"/>
      <c r="AC57" s="2"/>
      <c r="AD57" s="2"/>
      <c r="AE57" s="2">
        <v>1</v>
      </c>
      <c r="AF57" s="2">
        <v>1</v>
      </c>
      <c r="AG57" s="2"/>
      <c r="AH57" s="2"/>
      <c r="AI57" s="2"/>
      <c r="AJ57" s="2"/>
      <c r="AK57" s="2"/>
      <c r="AL57" s="2"/>
      <c r="AM57" s="2"/>
      <c r="AN57" s="2">
        <v>2</v>
      </c>
      <c r="AO57" s="2">
        <f t="shared" si="1"/>
        <v>7</v>
      </c>
      <c r="AP57" s="5" t="s">
        <v>1001</v>
      </c>
    </row>
    <row r="58" spans="1:42">
      <c r="A58" s="2">
        <v>57</v>
      </c>
      <c r="B58" s="5" t="s">
        <v>1002</v>
      </c>
      <c r="C58" s="6">
        <v>3240103409</v>
      </c>
      <c r="D58" s="5" t="s">
        <v>990</v>
      </c>
      <c r="E58" s="2" t="s">
        <v>944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>
        <v>1</v>
      </c>
      <c r="AA58" s="2"/>
      <c r="AB58" s="2"/>
      <c r="AC58" s="2"/>
      <c r="AD58" s="2"/>
      <c r="AE58" s="2"/>
      <c r="AF58" s="2">
        <v>1</v>
      </c>
      <c r="AG58" s="2"/>
      <c r="AH58" s="2"/>
      <c r="AI58" s="2"/>
      <c r="AJ58" s="2"/>
      <c r="AK58" s="2"/>
      <c r="AL58" s="2"/>
      <c r="AM58" s="2"/>
      <c r="AN58" s="2">
        <v>1</v>
      </c>
      <c r="AO58" s="2">
        <f t="shared" si="1"/>
        <v>3</v>
      </c>
      <c r="AP58" s="5" t="s">
        <v>1002</v>
      </c>
    </row>
    <row r="59" spans="1:42">
      <c r="A59" s="2">
        <v>58</v>
      </c>
      <c r="B59" s="5" t="s">
        <v>1003</v>
      </c>
      <c r="C59" s="6">
        <v>3240103432</v>
      </c>
      <c r="D59" s="5" t="s">
        <v>990</v>
      </c>
      <c r="E59" s="2" t="s">
        <v>944</v>
      </c>
      <c r="F59" s="2"/>
      <c r="G59" s="2"/>
      <c r="H59" s="2"/>
      <c r="I59" s="2"/>
      <c r="J59" s="2"/>
      <c r="K59" s="2"/>
      <c r="L59" s="2"/>
      <c r="M59" s="2"/>
      <c r="N59" s="2">
        <v>1</v>
      </c>
      <c r="O59" s="2"/>
      <c r="P59" s="2"/>
      <c r="Q59" s="2"/>
      <c r="R59" s="2"/>
      <c r="S59" s="2"/>
      <c r="T59" s="2"/>
      <c r="U59" s="2"/>
      <c r="V59" s="2"/>
      <c r="W59" s="2"/>
      <c r="X59" s="2">
        <v>1</v>
      </c>
      <c r="Y59" s="2">
        <v>1</v>
      </c>
      <c r="Z59" s="2">
        <v>1</v>
      </c>
      <c r="AA59" s="2"/>
      <c r="AB59" s="2"/>
      <c r="AC59" s="2"/>
      <c r="AD59" s="2"/>
      <c r="AE59" s="2">
        <v>1</v>
      </c>
      <c r="AF59" s="2">
        <v>1</v>
      </c>
      <c r="AG59" s="2"/>
      <c r="AH59" s="2"/>
      <c r="AI59" s="2"/>
      <c r="AJ59" s="2"/>
      <c r="AK59" s="2"/>
      <c r="AL59" s="2"/>
      <c r="AM59" s="2"/>
      <c r="AN59" s="2">
        <v>2</v>
      </c>
      <c r="AO59" s="2">
        <f t="shared" si="1"/>
        <v>8</v>
      </c>
      <c r="AP59" s="5" t="s">
        <v>1003</v>
      </c>
    </row>
    <row r="60" spans="1:42">
      <c r="A60" s="2">
        <v>59</v>
      </c>
      <c r="B60" s="5" t="s">
        <v>1004</v>
      </c>
      <c r="C60" s="6">
        <v>3240103725</v>
      </c>
      <c r="D60" s="5" t="s">
        <v>990</v>
      </c>
      <c r="E60" s="2" t="s">
        <v>944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>
        <v>1</v>
      </c>
      <c r="AA60" s="2"/>
      <c r="AB60" s="2"/>
      <c r="AC60" s="2"/>
      <c r="AD60" s="2"/>
      <c r="AE60" s="2"/>
      <c r="AF60" s="2">
        <v>1</v>
      </c>
      <c r="AG60" s="2"/>
      <c r="AH60" s="2"/>
      <c r="AI60" s="2"/>
      <c r="AJ60" s="2"/>
      <c r="AK60" s="2"/>
      <c r="AL60" s="2"/>
      <c r="AM60" s="2"/>
      <c r="AN60" s="2">
        <v>2</v>
      </c>
      <c r="AO60" s="2">
        <f t="shared" si="1"/>
        <v>4</v>
      </c>
      <c r="AP60" s="5" t="s">
        <v>1004</v>
      </c>
    </row>
    <row r="61" spans="1:42">
      <c r="A61" s="2">
        <v>60</v>
      </c>
      <c r="B61" s="5" t="s">
        <v>1005</v>
      </c>
      <c r="C61" s="6">
        <v>3240104112</v>
      </c>
      <c r="D61" s="5" t="s">
        <v>990</v>
      </c>
      <c r="E61" s="2" t="s">
        <v>944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1</v>
      </c>
      <c r="AA61" s="2"/>
      <c r="AB61" s="2"/>
      <c r="AC61" s="2"/>
      <c r="AD61" s="2"/>
      <c r="AE61" s="2"/>
      <c r="AF61" s="2">
        <v>1</v>
      </c>
      <c r="AG61" s="2"/>
      <c r="AH61" s="2"/>
      <c r="AI61" s="2"/>
      <c r="AJ61" s="2"/>
      <c r="AK61" s="2"/>
      <c r="AL61" s="2"/>
      <c r="AM61" s="2"/>
      <c r="AN61" s="2">
        <v>2</v>
      </c>
      <c r="AO61" s="2">
        <f t="shared" si="1"/>
        <v>4</v>
      </c>
      <c r="AP61" s="5" t="s">
        <v>1005</v>
      </c>
    </row>
    <row r="62" spans="1:42">
      <c r="A62" s="2">
        <v>61</v>
      </c>
      <c r="B62" s="5" t="s">
        <v>1006</v>
      </c>
      <c r="C62" s="6">
        <v>3240104275</v>
      </c>
      <c r="D62" s="5" t="s">
        <v>990</v>
      </c>
      <c r="E62" s="2" t="s">
        <v>944</v>
      </c>
      <c r="F62" s="2"/>
      <c r="G62" s="2"/>
      <c r="H62" s="2"/>
      <c r="I62" s="2"/>
      <c r="J62" s="2"/>
      <c r="K62" s="2"/>
      <c r="L62" s="2"/>
      <c r="M62" s="2"/>
      <c r="N62" s="2">
        <v>1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>
        <v>1</v>
      </c>
      <c r="AA62" s="2"/>
      <c r="AB62" s="2"/>
      <c r="AC62" s="2"/>
      <c r="AD62" s="2"/>
      <c r="AE62" s="2"/>
      <c r="AF62" s="2">
        <v>1</v>
      </c>
      <c r="AG62" s="2"/>
      <c r="AH62" s="2"/>
      <c r="AI62" s="2"/>
      <c r="AJ62" s="2"/>
      <c r="AK62" s="2"/>
      <c r="AL62" s="2"/>
      <c r="AM62" s="2"/>
      <c r="AN62" s="2">
        <v>2</v>
      </c>
      <c r="AO62" s="2">
        <f t="shared" si="1"/>
        <v>5</v>
      </c>
      <c r="AP62" s="5" t="s">
        <v>1006</v>
      </c>
    </row>
    <row r="63" spans="1:42">
      <c r="A63" s="2">
        <v>62</v>
      </c>
      <c r="B63" s="5" t="s">
        <v>1007</v>
      </c>
      <c r="C63" s="6">
        <v>3240104656</v>
      </c>
      <c r="D63" s="5" t="s">
        <v>990</v>
      </c>
      <c r="E63" s="2" t="s">
        <v>944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>
        <v>1</v>
      </c>
      <c r="AG63" s="2"/>
      <c r="AH63" s="2"/>
      <c r="AI63" s="2"/>
      <c r="AJ63" s="2"/>
      <c r="AK63" s="2"/>
      <c r="AL63" s="2"/>
      <c r="AM63" s="2"/>
      <c r="AN63" s="2">
        <v>2</v>
      </c>
      <c r="AO63" s="2">
        <f t="shared" si="1"/>
        <v>3</v>
      </c>
      <c r="AP63" s="5" t="s">
        <v>1007</v>
      </c>
    </row>
    <row r="64" spans="1:42">
      <c r="A64" s="2">
        <v>63</v>
      </c>
      <c r="B64" s="5" t="s">
        <v>1008</v>
      </c>
      <c r="C64" s="6">
        <v>3240104807</v>
      </c>
      <c r="D64" s="5" t="s">
        <v>990</v>
      </c>
      <c r="E64" s="2" t="s">
        <v>944</v>
      </c>
      <c r="F64" s="2"/>
      <c r="G64" s="2"/>
      <c r="H64" s="2"/>
      <c r="I64" s="2"/>
      <c r="J64" s="2"/>
      <c r="K64" s="2"/>
      <c r="L64" s="2"/>
      <c r="M64" s="2"/>
      <c r="N64" s="2">
        <v>1</v>
      </c>
      <c r="O64" s="2"/>
      <c r="P64" s="2"/>
      <c r="Q64" s="2"/>
      <c r="R64" s="2"/>
      <c r="S64" s="2"/>
      <c r="T64" s="2">
        <v>1</v>
      </c>
      <c r="U64" s="2"/>
      <c r="V64" s="2"/>
      <c r="W64" s="2"/>
      <c r="X64" s="2">
        <v>1</v>
      </c>
      <c r="Y64" s="2">
        <v>1</v>
      </c>
      <c r="Z64" s="2">
        <v>1</v>
      </c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>
        <v>2</v>
      </c>
      <c r="AO64" s="2">
        <f t="shared" si="1"/>
        <v>7</v>
      </c>
      <c r="AP64" s="5" t="s">
        <v>1008</v>
      </c>
    </row>
    <row r="65" spans="1:42">
      <c r="A65" s="2">
        <v>64</v>
      </c>
      <c r="B65" s="5" t="s">
        <v>1009</v>
      </c>
      <c r="C65" s="6">
        <v>3240105073</v>
      </c>
      <c r="D65" s="5" t="s">
        <v>990</v>
      </c>
      <c r="E65" s="2" t="s">
        <v>944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>
        <v>1</v>
      </c>
      <c r="AA65" s="2"/>
      <c r="AB65" s="2"/>
      <c r="AC65" s="2"/>
      <c r="AD65" s="2"/>
      <c r="AE65" s="2">
        <v>1</v>
      </c>
      <c r="AF65" s="2"/>
      <c r="AG65" s="2"/>
      <c r="AH65" s="2">
        <v>1</v>
      </c>
      <c r="AI65" s="2"/>
      <c r="AJ65" s="2"/>
      <c r="AK65" s="2"/>
      <c r="AL65" s="2"/>
      <c r="AM65" s="2"/>
      <c r="AN65" s="2">
        <v>2</v>
      </c>
      <c r="AO65" s="2">
        <f t="shared" si="1"/>
        <v>5</v>
      </c>
      <c r="AP65" s="5" t="s">
        <v>1009</v>
      </c>
    </row>
    <row r="66" spans="1:42">
      <c r="A66" s="2">
        <v>65</v>
      </c>
      <c r="B66" s="5" t="s">
        <v>1010</v>
      </c>
      <c r="C66" s="6">
        <v>3240105189</v>
      </c>
      <c r="D66" s="5" t="s">
        <v>990</v>
      </c>
      <c r="E66" s="2" t="s">
        <v>944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>
        <v>1</v>
      </c>
      <c r="AA66" s="2"/>
      <c r="AB66" s="2"/>
      <c r="AC66" s="2"/>
      <c r="AD66" s="2"/>
      <c r="AE66" s="2">
        <v>1</v>
      </c>
      <c r="AF66" s="2">
        <v>1</v>
      </c>
      <c r="AG66" s="2"/>
      <c r="AH66" s="2"/>
      <c r="AI66" s="2"/>
      <c r="AJ66" s="2"/>
      <c r="AK66" s="2"/>
      <c r="AL66" s="2"/>
      <c r="AM66" s="2"/>
      <c r="AN66" s="2">
        <v>2</v>
      </c>
      <c r="AO66" s="2">
        <f t="shared" si="1"/>
        <v>5</v>
      </c>
      <c r="AP66" s="5" t="s">
        <v>1010</v>
      </c>
    </row>
    <row r="67" spans="1:42">
      <c r="A67" s="2">
        <v>66</v>
      </c>
      <c r="B67" s="5" t="s">
        <v>1011</v>
      </c>
      <c r="C67" s="6">
        <v>3240105664</v>
      </c>
      <c r="D67" s="5" t="s">
        <v>990</v>
      </c>
      <c r="E67" s="2" t="s">
        <v>944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>
        <v>1</v>
      </c>
      <c r="U67" s="2"/>
      <c r="V67" s="2"/>
      <c r="W67" s="2"/>
      <c r="X67" s="2"/>
      <c r="Y67" s="2"/>
      <c r="Z67" s="2">
        <v>1</v>
      </c>
      <c r="AA67" s="2"/>
      <c r="AB67" s="2"/>
      <c r="AC67" s="2"/>
      <c r="AD67" s="2"/>
      <c r="AE67" s="2"/>
      <c r="AF67" s="2">
        <v>1</v>
      </c>
      <c r="AG67" s="2"/>
      <c r="AH67" s="2"/>
      <c r="AI67" s="2"/>
      <c r="AJ67" s="2"/>
      <c r="AK67" s="2"/>
      <c r="AL67" s="2"/>
      <c r="AM67" s="2">
        <v>6</v>
      </c>
      <c r="AN67" s="2">
        <v>2</v>
      </c>
      <c r="AO67" s="2">
        <f t="shared" ref="AO67:AO98" si="2">SUM(F67:AN67)</f>
        <v>11</v>
      </c>
      <c r="AP67" s="5" t="s">
        <v>1011</v>
      </c>
    </row>
    <row r="68" spans="1:42">
      <c r="A68" s="2">
        <v>67</v>
      </c>
      <c r="B68" s="5" t="s">
        <v>1012</v>
      </c>
      <c r="C68" s="6">
        <v>3240106004</v>
      </c>
      <c r="D68" s="5" t="s">
        <v>990</v>
      </c>
      <c r="E68" s="2" t="s">
        <v>944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>
        <v>1</v>
      </c>
      <c r="AA68" s="2"/>
      <c r="AB68" s="2"/>
      <c r="AC68" s="2"/>
      <c r="AD68" s="2"/>
      <c r="AE68" s="2"/>
      <c r="AF68" s="2">
        <v>1</v>
      </c>
      <c r="AG68" s="2"/>
      <c r="AH68" s="2"/>
      <c r="AI68" s="2"/>
      <c r="AJ68" s="2"/>
      <c r="AK68" s="2"/>
      <c r="AL68" s="2"/>
      <c r="AM68" s="2"/>
      <c r="AN68" s="2">
        <v>2</v>
      </c>
      <c r="AO68" s="2">
        <f t="shared" si="2"/>
        <v>4</v>
      </c>
      <c r="AP68" s="5" t="s">
        <v>1012</v>
      </c>
    </row>
    <row r="69" spans="1:42">
      <c r="A69" s="2">
        <v>68</v>
      </c>
      <c r="B69" s="5" t="s">
        <v>1013</v>
      </c>
      <c r="C69" s="6">
        <v>3240106064</v>
      </c>
      <c r="D69" s="5" t="s">
        <v>990</v>
      </c>
      <c r="E69" s="2" t="s">
        <v>944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>
        <v>1</v>
      </c>
      <c r="AA69" s="2"/>
      <c r="AB69" s="2"/>
      <c r="AC69" s="2"/>
      <c r="AD69" s="2"/>
      <c r="AE69" s="2"/>
      <c r="AF69" s="2">
        <v>1</v>
      </c>
      <c r="AG69" s="2"/>
      <c r="AH69" s="2"/>
      <c r="AI69" s="2"/>
      <c r="AJ69" s="2"/>
      <c r="AK69" s="2"/>
      <c r="AL69" s="2"/>
      <c r="AM69" s="2"/>
      <c r="AN69" s="2">
        <v>2</v>
      </c>
      <c r="AO69" s="2">
        <f t="shared" si="2"/>
        <v>4</v>
      </c>
      <c r="AP69" s="5" t="s">
        <v>1013</v>
      </c>
    </row>
    <row r="70" spans="1:42">
      <c r="A70" s="2">
        <v>69</v>
      </c>
      <c r="B70" s="5" t="s">
        <v>1014</v>
      </c>
      <c r="C70" s="6">
        <v>3240106249</v>
      </c>
      <c r="D70" s="5" t="s">
        <v>990</v>
      </c>
      <c r="E70" s="2" t="s">
        <v>944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>
        <v>1</v>
      </c>
      <c r="AA70" s="2"/>
      <c r="AB70" s="2"/>
      <c r="AC70" s="2"/>
      <c r="AD70" s="2"/>
      <c r="AE70" s="2"/>
      <c r="AF70" s="2">
        <v>1</v>
      </c>
      <c r="AG70" s="2"/>
      <c r="AH70" s="2"/>
      <c r="AI70" s="2"/>
      <c r="AJ70" s="2"/>
      <c r="AK70" s="2"/>
      <c r="AL70" s="2"/>
      <c r="AM70" s="2"/>
      <c r="AN70" s="2">
        <v>2</v>
      </c>
      <c r="AO70" s="2">
        <f t="shared" si="2"/>
        <v>4</v>
      </c>
      <c r="AP70" s="5" t="s">
        <v>1014</v>
      </c>
    </row>
    <row r="71" spans="1:42">
      <c r="A71" s="2">
        <v>70</v>
      </c>
      <c r="B71" s="5" t="s">
        <v>1015</v>
      </c>
      <c r="C71" s="6">
        <v>3240100272</v>
      </c>
      <c r="D71" s="5" t="s">
        <v>1016</v>
      </c>
      <c r="E71" s="2" t="s">
        <v>944</v>
      </c>
      <c r="F71" s="2"/>
      <c r="G71" s="2"/>
      <c r="H71" s="2"/>
      <c r="I71" s="2"/>
      <c r="J71" s="2"/>
      <c r="K71" s="2"/>
      <c r="L71" s="2"/>
      <c r="M71" s="2"/>
      <c r="N71" s="2">
        <v>1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>
        <v>1</v>
      </c>
      <c r="AA71" s="2"/>
      <c r="AB71" s="2"/>
      <c r="AC71" s="2"/>
      <c r="AD71" s="2"/>
      <c r="AE71" s="2">
        <v>1</v>
      </c>
      <c r="AF71" s="2">
        <v>1</v>
      </c>
      <c r="AG71" s="2"/>
      <c r="AH71" s="2">
        <v>1</v>
      </c>
      <c r="AI71" s="2"/>
      <c r="AJ71" s="2"/>
      <c r="AK71" s="2"/>
      <c r="AL71" s="2"/>
      <c r="AM71" s="2"/>
      <c r="AN71" s="2">
        <v>2</v>
      </c>
      <c r="AO71" s="2">
        <f t="shared" si="2"/>
        <v>7</v>
      </c>
      <c r="AP71" s="5" t="s">
        <v>1015</v>
      </c>
    </row>
    <row r="72" spans="1:42">
      <c r="A72" s="2">
        <v>71</v>
      </c>
      <c r="B72" s="5" t="s">
        <v>1017</v>
      </c>
      <c r="C72" s="6">
        <v>3240101834</v>
      </c>
      <c r="D72" s="5" t="s">
        <v>1016</v>
      </c>
      <c r="E72" s="2" t="s">
        <v>944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>
        <v>1</v>
      </c>
      <c r="AA72" s="2"/>
      <c r="AB72" s="2"/>
      <c r="AC72" s="2"/>
      <c r="AD72" s="2"/>
      <c r="AE72" s="2"/>
      <c r="AF72" s="2">
        <v>1</v>
      </c>
      <c r="AG72" s="2"/>
      <c r="AH72" s="2"/>
      <c r="AI72" s="2"/>
      <c r="AJ72" s="2"/>
      <c r="AK72" s="2"/>
      <c r="AL72" s="2"/>
      <c r="AM72" s="2"/>
      <c r="AN72" s="2">
        <v>3</v>
      </c>
      <c r="AO72" s="2">
        <f t="shared" si="2"/>
        <v>5</v>
      </c>
      <c r="AP72" s="5" t="s">
        <v>1017</v>
      </c>
    </row>
    <row r="73" spans="1:42">
      <c r="A73" s="2">
        <v>72</v>
      </c>
      <c r="B73" s="5" t="s">
        <v>1018</v>
      </c>
      <c r="C73" s="6">
        <v>3240101903</v>
      </c>
      <c r="D73" s="5" t="s">
        <v>1016</v>
      </c>
      <c r="E73" s="2" t="s">
        <v>944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>
        <v>1</v>
      </c>
      <c r="U73" s="2"/>
      <c r="V73" s="2"/>
      <c r="W73" s="2"/>
      <c r="X73" s="2">
        <v>1</v>
      </c>
      <c r="Y73" s="2">
        <v>1</v>
      </c>
      <c r="Z73" s="2">
        <v>1</v>
      </c>
      <c r="AA73" s="2">
        <v>1</v>
      </c>
      <c r="AB73" s="2"/>
      <c r="AC73" s="2"/>
      <c r="AD73" s="2"/>
      <c r="AE73" s="2"/>
      <c r="AF73" s="2">
        <v>1</v>
      </c>
      <c r="AG73" s="2"/>
      <c r="AH73" s="2"/>
      <c r="AI73" s="2"/>
      <c r="AJ73" s="2"/>
      <c r="AK73" s="2">
        <v>2</v>
      </c>
      <c r="AL73" s="2"/>
      <c r="AM73" s="2"/>
      <c r="AN73" s="2">
        <v>3</v>
      </c>
      <c r="AO73" s="2">
        <f t="shared" si="2"/>
        <v>11</v>
      </c>
      <c r="AP73" s="5" t="s">
        <v>1018</v>
      </c>
    </row>
    <row r="74" spans="1:42">
      <c r="A74" s="2">
        <v>73</v>
      </c>
      <c r="B74" s="5" t="s">
        <v>1019</v>
      </c>
      <c r="C74" s="6">
        <v>3240102178</v>
      </c>
      <c r="D74" s="5" t="s">
        <v>1016</v>
      </c>
      <c r="E74" s="2" t="s">
        <v>944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>
        <v>1</v>
      </c>
      <c r="AA74" s="2"/>
      <c r="AB74" s="2"/>
      <c r="AC74" s="2"/>
      <c r="AD74" s="2"/>
      <c r="AE74" s="2"/>
      <c r="AF74" s="2">
        <v>1</v>
      </c>
      <c r="AG74" s="2"/>
      <c r="AH74" s="2"/>
      <c r="AI74" s="2"/>
      <c r="AJ74" s="2"/>
      <c r="AK74" s="2"/>
      <c r="AL74" s="2"/>
      <c r="AM74" s="2"/>
      <c r="AN74" s="2">
        <v>2</v>
      </c>
      <c r="AO74" s="2">
        <f t="shared" si="2"/>
        <v>4</v>
      </c>
      <c r="AP74" s="5" t="s">
        <v>1019</v>
      </c>
    </row>
    <row r="75" spans="1:42">
      <c r="A75" s="2">
        <v>74</v>
      </c>
      <c r="B75" s="5" t="s">
        <v>1020</v>
      </c>
      <c r="C75" s="6">
        <v>3240102181</v>
      </c>
      <c r="D75" s="5" t="s">
        <v>1016</v>
      </c>
      <c r="E75" s="2" t="s">
        <v>944</v>
      </c>
      <c r="F75" s="2"/>
      <c r="G75" s="2"/>
      <c r="H75" s="2"/>
      <c r="I75" s="2"/>
      <c r="J75" s="2"/>
      <c r="K75" s="2"/>
      <c r="L75" s="2"/>
      <c r="M75" s="2"/>
      <c r="N75" s="2">
        <v>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1</v>
      </c>
      <c r="AA75" s="2"/>
      <c r="AB75" s="2"/>
      <c r="AC75" s="2"/>
      <c r="AD75" s="2"/>
      <c r="AE75" s="2"/>
      <c r="AF75" s="2">
        <v>1</v>
      </c>
      <c r="AG75" s="2"/>
      <c r="AH75" s="2"/>
      <c r="AI75" s="2"/>
      <c r="AJ75" s="2"/>
      <c r="AK75" s="2"/>
      <c r="AL75" s="2"/>
      <c r="AM75" s="2"/>
      <c r="AN75" s="2">
        <v>3</v>
      </c>
      <c r="AO75" s="2">
        <f t="shared" si="2"/>
        <v>6</v>
      </c>
      <c r="AP75" s="5" t="s">
        <v>1020</v>
      </c>
    </row>
    <row r="76" spans="1:42">
      <c r="A76" s="2">
        <v>75</v>
      </c>
      <c r="B76" s="5" t="s">
        <v>1021</v>
      </c>
      <c r="C76" s="6">
        <v>3240102350</v>
      </c>
      <c r="D76" s="5" t="s">
        <v>1016</v>
      </c>
      <c r="E76" s="2" t="s">
        <v>944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>
        <v>1</v>
      </c>
      <c r="AA76" s="2"/>
      <c r="AB76" s="2"/>
      <c r="AC76" s="2"/>
      <c r="AD76" s="2"/>
      <c r="AE76" s="2">
        <v>1</v>
      </c>
      <c r="AF76" s="2">
        <v>1</v>
      </c>
      <c r="AG76" s="2"/>
      <c r="AH76" s="2"/>
      <c r="AI76" s="2"/>
      <c r="AJ76" s="2"/>
      <c r="AK76" s="2"/>
      <c r="AL76" s="2"/>
      <c r="AM76" s="2"/>
      <c r="AN76" s="2">
        <v>3</v>
      </c>
      <c r="AO76" s="2">
        <f t="shared" si="2"/>
        <v>6</v>
      </c>
      <c r="AP76" s="5" t="s">
        <v>1021</v>
      </c>
    </row>
    <row r="77" spans="1:42">
      <c r="A77" s="2">
        <v>76</v>
      </c>
      <c r="B77" s="5" t="s">
        <v>1022</v>
      </c>
      <c r="C77" s="6">
        <v>3240102354</v>
      </c>
      <c r="D77" s="5" t="s">
        <v>1016</v>
      </c>
      <c r="E77" s="2" t="s">
        <v>944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>
        <v>1</v>
      </c>
      <c r="AA77" s="2"/>
      <c r="AB77" s="2"/>
      <c r="AC77" s="2"/>
      <c r="AD77" s="2"/>
      <c r="AE77" s="2"/>
      <c r="AF77" s="2">
        <v>1</v>
      </c>
      <c r="AG77" s="2"/>
      <c r="AH77" s="2"/>
      <c r="AI77" s="2"/>
      <c r="AJ77" s="2"/>
      <c r="AK77" s="2"/>
      <c r="AL77" s="2"/>
      <c r="AM77" s="2"/>
      <c r="AN77" s="2">
        <v>2</v>
      </c>
      <c r="AO77" s="2">
        <f t="shared" si="2"/>
        <v>4</v>
      </c>
      <c r="AP77" s="5" t="s">
        <v>1022</v>
      </c>
    </row>
    <row r="78" spans="1:42">
      <c r="A78" s="2">
        <v>77</v>
      </c>
      <c r="B78" s="5" t="s">
        <v>1023</v>
      </c>
      <c r="C78" s="6">
        <v>3240102865</v>
      </c>
      <c r="D78" s="5" t="s">
        <v>1016</v>
      </c>
      <c r="E78" s="2" t="s">
        <v>944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>
        <v>1</v>
      </c>
      <c r="AA78" s="2"/>
      <c r="AB78" s="2"/>
      <c r="AC78" s="2"/>
      <c r="AD78" s="2"/>
      <c r="AE78" s="2"/>
      <c r="AF78" s="2">
        <v>1</v>
      </c>
      <c r="AG78" s="2"/>
      <c r="AH78" s="2"/>
      <c r="AI78" s="2"/>
      <c r="AJ78" s="2"/>
      <c r="AK78" s="2"/>
      <c r="AL78" s="2"/>
      <c r="AM78" s="2">
        <v>2</v>
      </c>
      <c r="AN78" s="2">
        <v>3</v>
      </c>
      <c r="AO78" s="2">
        <f t="shared" si="2"/>
        <v>7</v>
      </c>
      <c r="AP78" s="5" t="s">
        <v>1023</v>
      </c>
    </row>
    <row r="79" spans="1:42">
      <c r="A79" s="2">
        <v>78</v>
      </c>
      <c r="B79" s="5" t="s">
        <v>1024</v>
      </c>
      <c r="C79" s="6">
        <v>3240102939</v>
      </c>
      <c r="D79" s="5" t="s">
        <v>1016</v>
      </c>
      <c r="E79" s="2" t="s">
        <v>944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>
        <v>1</v>
      </c>
      <c r="AG79" s="2"/>
      <c r="AH79" s="2"/>
      <c r="AI79" s="2"/>
      <c r="AJ79" s="2"/>
      <c r="AK79" s="2"/>
      <c r="AL79" s="2"/>
      <c r="AM79" s="2"/>
      <c r="AN79" s="2">
        <v>2</v>
      </c>
      <c r="AO79" s="2">
        <f t="shared" si="2"/>
        <v>3</v>
      </c>
      <c r="AP79" s="5" t="s">
        <v>1024</v>
      </c>
    </row>
    <row r="80" spans="1:42">
      <c r="A80" s="2">
        <v>79</v>
      </c>
      <c r="B80" s="5" t="s">
        <v>1025</v>
      </c>
      <c r="C80" s="6">
        <v>3240103249</v>
      </c>
      <c r="D80" s="5" t="s">
        <v>1016</v>
      </c>
      <c r="E80" s="2" t="s">
        <v>944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>
        <v>1</v>
      </c>
      <c r="AA80" s="2"/>
      <c r="AB80" s="2"/>
      <c r="AC80" s="2"/>
      <c r="AD80" s="2"/>
      <c r="AE80" s="2"/>
      <c r="AF80" s="2">
        <v>1</v>
      </c>
      <c r="AG80" s="2">
        <v>1</v>
      </c>
      <c r="AH80" s="2"/>
      <c r="AI80" s="2"/>
      <c r="AJ80" s="2"/>
      <c r="AK80" s="2"/>
      <c r="AL80" s="2"/>
      <c r="AM80" s="2"/>
      <c r="AN80" s="2">
        <v>3</v>
      </c>
      <c r="AO80" s="2">
        <f t="shared" si="2"/>
        <v>6</v>
      </c>
      <c r="AP80" s="5" t="s">
        <v>1025</v>
      </c>
    </row>
    <row r="81" spans="1:42">
      <c r="A81" s="2">
        <v>80</v>
      </c>
      <c r="B81" s="5" t="s">
        <v>1026</v>
      </c>
      <c r="C81" s="6">
        <v>3240103370</v>
      </c>
      <c r="D81" s="5" t="s">
        <v>1016</v>
      </c>
      <c r="E81" s="2" t="s">
        <v>944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>
        <v>1</v>
      </c>
      <c r="Y81" s="2">
        <v>1</v>
      </c>
      <c r="Z81" s="2">
        <v>1</v>
      </c>
      <c r="AA81" s="2"/>
      <c r="AB81" s="2"/>
      <c r="AC81" s="2"/>
      <c r="AD81" s="2"/>
      <c r="AE81" s="2">
        <v>1</v>
      </c>
      <c r="AF81" s="2">
        <v>1</v>
      </c>
      <c r="AG81" s="2"/>
      <c r="AH81" s="2"/>
      <c r="AI81" s="2"/>
      <c r="AJ81" s="2"/>
      <c r="AK81" s="2"/>
      <c r="AL81" s="2"/>
      <c r="AM81" s="2"/>
      <c r="AN81" s="2">
        <v>3</v>
      </c>
      <c r="AO81" s="2">
        <f t="shared" si="2"/>
        <v>8</v>
      </c>
      <c r="AP81" s="5" t="s">
        <v>1026</v>
      </c>
    </row>
    <row r="82" spans="1:42">
      <c r="A82" s="2">
        <v>81</v>
      </c>
      <c r="B82" s="5" t="s">
        <v>1027</v>
      </c>
      <c r="C82" s="6">
        <v>3240103379</v>
      </c>
      <c r="D82" s="5" t="s">
        <v>1016</v>
      </c>
      <c r="E82" s="2" t="s">
        <v>944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>
        <v>1</v>
      </c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>
        <v>3</v>
      </c>
      <c r="AO82" s="2">
        <f t="shared" si="2"/>
        <v>4</v>
      </c>
      <c r="AP82" s="5" t="s">
        <v>1027</v>
      </c>
    </row>
    <row r="83" spans="1:42">
      <c r="A83" s="2">
        <v>82</v>
      </c>
      <c r="B83" s="5" t="s">
        <v>1028</v>
      </c>
      <c r="C83" s="6">
        <v>3240103721</v>
      </c>
      <c r="D83" s="5" t="s">
        <v>1016</v>
      </c>
      <c r="E83" s="2" t="s">
        <v>944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>
        <v>1</v>
      </c>
      <c r="AA83" s="2"/>
      <c r="AB83" s="2"/>
      <c r="AC83" s="2"/>
      <c r="AD83" s="2"/>
      <c r="AE83" s="2">
        <v>1</v>
      </c>
      <c r="AF83" s="2">
        <v>1</v>
      </c>
      <c r="AG83" s="2"/>
      <c r="AH83" s="2"/>
      <c r="AI83" s="2"/>
      <c r="AJ83" s="2"/>
      <c r="AK83" s="2"/>
      <c r="AL83" s="2"/>
      <c r="AM83" s="2"/>
      <c r="AN83" s="2">
        <v>3</v>
      </c>
      <c r="AO83" s="2">
        <f t="shared" si="2"/>
        <v>6</v>
      </c>
      <c r="AP83" s="5" t="s">
        <v>1028</v>
      </c>
    </row>
    <row r="84" spans="1:42">
      <c r="A84" s="2">
        <v>83</v>
      </c>
      <c r="B84" s="5" t="s">
        <v>1029</v>
      </c>
      <c r="C84" s="6">
        <v>3240104113</v>
      </c>
      <c r="D84" s="5" t="s">
        <v>1016</v>
      </c>
      <c r="E84" s="2" t="s">
        <v>944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>
        <v>1</v>
      </c>
      <c r="Y84" s="2">
        <v>1</v>
      </c>
      <c r="Z84" s="2">
        <v>1</v>
      </c>
      <c r="AA84" s="2">
        <v>1</v>
      </c>
      <c r="AB84" s="2"/>
      <c r="AC84" s="2"/>
      <c r="AD84" s="2"/>
      <c r="AE84" s="2">
        <v>1</v>
      </c>
      <c r="AF84" s="2">
        <v>1</v>
      </c>
      <c r="AG84" s="2"/>
      <c r="AH84" s="2"/>
      <c r="AI84" s="2"/>
      <c r="AJ84" s="2"/>
      <c r="AK84" s="2"/>
      <c r="AL84" s="2"/>
      <c r="AM84" s="2"/>
      <c r="AN84" s="2">
        <v>3</v>
      </c>
      <c r="AO84" s="2">
        <f t="shared" si="2"/>
        <v>9</v>
      </c>
      <c r="AP84" s="5" t="s">
        <v>1029</v>
      </c>
    </row>
    <row r="85" spans="1:42">
      <c r="A85" s="2">
        <v>84</v>
      </c>
      <c r="B85" s="5" t="s">
        <v>1030</v>
      </c>
      <c r="C85" s="6">
        <v>3240104165</v>
      </c>
      <c r="D85" s="5" t="s">
        <v>1016</v>
      </c>
      <c r="E85" s="2" t="s">
        <v>944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>
        <v>1</v>
      </c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>
        <v>3</v>
      </c>
      <c r="AO85" s="2">
        <f t="shared" si="2"/>
        <v>4</v>
      </c>
      <c r="AP85" s="5" t="s">
        <v>1030</v>
      </c>
    </row>
    <row r="86" spans="1:42">
      <c r="A86" s="2">
        <v>85</v>
      </c>
      <c r="B86" s="5" t="s">
        <v>1031</v>
      </c>
      <c r="C86" s="6">
        <v>3240104285</v>
      </c>
      <c r="D86" s="5" t="s">
        <v>1016</v>
      </c>
      <c r="E86" s="2" t="s">
        <v>944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>
        <v>1</v>
      </c>
      <c r="AA86" s="2"/>
      <c r="AB86" s="2"/>
      <c r="AC86" s="2"/>
      <c r="AD86" s="2"/>
      <c r="AE86" s="2">
        <v>1</v>
      </c>
      <c r="AF86" s="2">
        <v>1</v>
      </c>
      <c r="AG86" s="2"/>
      <c r="AH86" s="2"/>
      <c r="AI86" s="2"/>
      <c r="AJ86" s="2"/>
      <c r="AK86" s="2"/>
      <c r="AL86" s="2"/>
      <c r="AM86" s="2">
        <v>3</v>
      </c>
      <c r="AN86" s="2">
        <v>3</v>
      </c>
      <c r="AO86" s="2">
        <f t="shared" si="2"/>
        <v>9</v>
      </c>
      <c r="AP86" s="5" t="s">
        <v>1031</v>
      </c>
    </row>
    <row r="87" spans="1:42">
      <c r="A87" s="2">
        <v>86</v>
      </c>
      <c r="B87" s="5" t="s">
        <v>1032</v>
      </c>
      <c r="C87" s="6">
        <v>3240104383</v>
      </c>
      <c r="D87" s="5" t="s">
        <v>1016</v>
      </c>
      <c r="E87" s="2" t="s">
        <v>944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>
        <v>1</v>
      </c>
      <c r="Y87" s="2">
        <v>1</v>
      </c>
      <c r="Z87" s="2">
        <v>1</v>
      </c>
      <c r="AA87" s="2"/>
      <c r="AB87" s="2"/>
      <c r="AC87" s="2"/>
      <c r="AD87" s="2"/>
      <c r="AE87" s="2">
        <v>1</v>
      </c>
      <c r="AF87" s="2">
        <v>1</v>
      </c>
      <c r="AG87" s="2"/>
      <c r="AH87" s="2"/>
      <c r="AI87" s="2"/>
      <c r="AJ87" s="2"/>
      <c r="AK87" s="2"/>
      <c r="AL87" s="2"/>
      <c r="AM87" s="2"/>
      <c r="AN87" s="2">
        <v>2</v>
      </c>
      <c r="AO87" s="2">
        <f t="shared" si="2"/>
        <v>7</v>
      </c>
      <c r="AP87" s="5" t="s">
        <v>1032</v>
      </c>
    </row>
    <row r="88" spans="1:42">
      <c r="A88" s="2">
        <v>87</v>
      </c>
      <c r="B88" s="5" t="s">
        <v>1033</v>
      </c>
      <c r="C88" s="6">
        <v>3240104617</v>
      </c>
      <c r="D88" s="5" t="s">
        <v>1016</v>
      </c>
      <c r="E88" s="2" t="s">
        <v>944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>
        <v>1</v>
      </c>
      <c r="AA88" s="2"/>
      <c r="AB88" s="2"/>
      <c r="AC88" s="2"/>
      <c r="AD88" s="2"/>
      <c r="AE88" s="2"/>
      <c r="AF88" s="2">
        <v>1</v>
      </c>
      <c r="AG88" s="2"/>
      <c r="AH88" s="2"/>
      <c r="AI88" s="2"/>
      <c r="AJ88" s="2"/>
      <c r="AK88" s="2"/>
      <c r="AL88" s="2"/>
      <c r="AM88" s="2"/>
      <c r="AN88" s="2">
        <v>3</v>
      </c>
      <c r="AO88" s="2">
        <f t="shared" si="2"/>
        <v>5</v>
      </c>
      <c r="AP88" s="5" t="s">
        <v>1033</v>
      </c>
    </row>
    <row r="89" spans="1:42">
      <c r="A89" s="2">
        <v>88</v>
      </c>
      <c r="B89" s="5" t="s">
        <v>1034</v>
      </c>
      <c r="C89" s="6">
        <v>3240105201</v>
      </c>
      <c r="D89" s="5" t="s">
        <v>1016</v>
      </c>
      <c r="E89" s="2" t="s">
        <v>944</v>
      </c>
      <c r="F89" s="2"/>
      <c r="G89" s="2"/>
      <c r="H89" s="2"/>
      <c r="I89" s="2"/>
      <c r="J89" s="2"/>
      <c r="K89" s="2"/>
      <c r="L89" s="2"/>
      <c r="M89" s="2"/>
      <c r="N89" s="2">
        <v>1</v>
      </c>
      <c r="O89" s="2"/>
      <c r="P89" s="2"/>
      <c r="Q89" s="2"/>
      <c r="R89" s="2"/>
      <c r="S89" s="2"/>
      <c r="T89" s="2"/>
      <c r="U89" s="2"/>
      <c r="V89" s="2"/>
      <c r="W89" s="2"/>
      <c r="X89" s="2">
        <v>1</v>
      </c>
      <c r="Y89" s="2">
        <v>1</v>
      </c>
      <c r="Z89" s="2">
        <v>1</v>
      </c>
      <c r="AA89" s="2"/>
      <c r="AB89" s="2"/>
      <c r="AC89" s="2"/>
      <c r="AD89" s="2"/>
      <c r="AE89" s="2"/>
      <c r="AF89" s="2">
        <v>1</v>
      </c>
      <c r="AG89" s="2"/>
      <c r="AH89" s="2"/>
      <c r="AI89" s="2"/>
      <c r="AJ89" s="2"/>
      <c r="AK89" s="2"/>
      <c r="AL89" s="2"/>
      <c r="AM89" s="2"/>
      <c r="AN89" s="2">
        <v>2</v>
      </c>
      <c r="AO89" s="2">
        <f t="shared" si="2"/>
        <v>7</v>
      </c>
      <c r="AP89" s="5" t="s">
        <v>1034</v>
      </c>
    </row>
    <row r="90" spans="1:42">
      <c r="A90" s="2">
        <v>89</v>
      </c>
      <c r="B90" s="5" t="s">
        <v>1035</v>
      </c>
      <c r="C90" s="6">
        <v>3240105359</v>
      </c>
      <c r="D90" s="5" t="s">
        <v>1016</v>
      </c>
      <c r="E90" s="2" t="s">
        <v>944</v>
      </c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>
        <v>1</v>
      </c>
      <c r="AA90" s="2"/>
      <c r="AB90" s="2"/>
      <c r="AC90" s="2"/>
      <c r="AD90" s="2"/>
      <c r="AE90" s="2"/>
      <c r="AF90" s="2">
        <v>1</v>
      </c>
      <c r="AG90" s="2"/>
      <c r="AH90" s="2"/>
      <c r="AI90" s="2"/>
      <c r="AJ90" s="2"/>
      <c r="AK90" s="2"/>
      <c r="AL90" s="2"/>
      <c r="AM90" s="2"/>
      <c r="AN90" s="2">
        <v>3</v>
      </c>
      <c r="AO90" s="2">
        <f t="shared" si="2"/>
        <v>5</v>
      </c>
      <c r="AP90" s="5" t="s">
        <v>1035</v>
      </c>
    </row>
    <row r="91" spans="1:42">
      <c r="A91" s="2">
        <v>90</v>
      </c>
      <c r="B91" s="5" t="s">
        <v>1036</v>
      </c>
      <c r="C91" s="6">
        <v>3240105554</v>
      </c>
      <c r="D91" s="5" t="s">
        <v>1016</v>
      </c>
      <c r="E91" s="2" t="s">
        <v>944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>
        <v>1</v>
      </c>
      <c r="AA91" s="2"/>
      <c r="AB91" s="2">
        <v>1</v>
      </c>
      <c r="AC91" s="2"/>
      <c r="AD91" s="2"/>
      <c r="AE91" s="2"/>
      <c r="AF91" s="2">
        <v>1</v>
      </c>
      <c r="AG91" s="2"/>
      <c r="AH91" s="2"/>
      <c r="AI91" s="2"/>
      <c r="AJ91" s="2"/>
      <c r="AK91" s="2"/>
      <c r="AL91" s="2"/>
      <c r="AM91" s="2"/>
      <c r="AN91" s="2">
        <v>2</v>
      </c>
      <c r="AO91" s="2">
        <f t="shared" si="2"/>
        <v>5</v>
      </c>
      <c r="AP91" s="5" t="s">
        <v>1036</v>
      </c>
    </row>
    <row r="92" spans="1:42">
      <c r="A92" s="2">
        <v>91</v>
      </c>
      <c r="B92" s="5" t="s">
        <v>1037</v>
      </c>
      <c r="C92" s="6">
        <v>3240105717</v>
      </c>
      <c r="D92" s="5" t="s">
        <v>1016</v>
      </c>
      <c r="E92" s="2" t="s">
        <v>944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1</v>
      </c>
      <c r="U92" s="2"/>
      <c r="V92" s="2"/>
      <c r="W92" s="2"/>
      <c r="X92" s="2">
        <v>1</v>
      </c>
      <c r="Y92" s="2">
        <v>1</v>
      </c>
      <c r="Z92" s="2">
        <v>1</v>
      </c>
      <c r="AA92" s="2">
        <v>1</v>
      </c>
      <c r="AB92" s="2"/>
      <c r="AC92" s="2"/>
      <c r="AD92" s="2"/>
      <c r="AE92" s="2"/>
      <c r="AF92" s="2">
        <v>1</v>
      </c>
      <c r="AG92" s="2"/>
      <c r="AH92" s="2"/>
      <c r="AI92" s="2"/>
      <c r="AJ92" s="2"/>
      <c r="AK92" s="2"/>
      <c r="AL92" s="2"/>
      <c r="AM92" s="2"/>
      <c r="AN92" s="2">
        <v>3</v>
      </c>
      <c r="AO92" s="2">
        <f t="shared" si="2"/>
        <v>9</v>
      </c>
      <c r="AP92" s="5" t="s">
        <v>1037</v>
      </c>
    </row>
    <row r="93" spans="1:42">
      <c r="A93" s="2">
        <v>92</v>
      </c>
      <c r="B93" s="5" t="s">
        <v>1038</v>
      </c>
      <c r="C93" s="6">
        <v>3240106149</v>
      </c>
      <c r="D93" s="5" t="s">
        <v>1016</v>
      </c>
      <c r="E93" s="2" t="s">
        <v>944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>
        <v>1</v>
      </c>
      <c r="AA93" s="2"/>
      <c r="AB93" s="2">
        <v>1</v>
      </c>
      <c r="AC93" s="2"/>
      <c r="AD93" s="2"/>
      <c r="AE93" s="2">
        <v>1</v>
      </c>
      <c r="AF93" s="2">
        <v>1</v>
      </c>
      <c r="AG93" s="2"/>
      <c r="AH93" s="2"/>
      <c r="AI93" s="2"/>
      <c r="AJ93" s="2"/>
      <c r="AK93" s="2"/>
      <c r="AL93" s="2"/>
      <c r="AM93" s="2"/>
      <c r="AN93" s="2">
        <v>3</v>
      </c>
      <c r="AO93" s="2">
        <f t="shared" si="2"/>
        <v>7</v>
      </c>
      <c r="AP93" s="5" t="s">
        <v>1038</v>
      </c>
    </row>
    <row r="94" spans="1:42">
      <c r="A94" s="2">
        <v>93</v>
      </c>
      <c r="B94" s="5" t="s">
        <v>1039</v>
      </c>
      <c r="C94" s="6">
        <v>3240106183</v>
      </c>
      <c r="D94" s="5" t="s">
        <v>1016</v>
      </c>
      <c r="E94" s="2" t="s">
        <v>944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>
        <v>1</v>
      </c>
      <c r="Y94" s="2">
        <v>1</v>
      </c>
      <c r="Z94" s="2">
        <v>1</v>
      </c>
      <c r="AA94" s="2"/>
      <c r="AB94" s="2"/>
      <c r="AC94" s="2"/>
      <c r="AD94" s="2"/>
      <c r="AE94" s="2"/>
      <c r="AF94" s="2">
        <v>1</v>
      </c>
      <c r="AG94" s="2"/>
      <c r="AH94" s="2"/>
      <c r="AI94" s="2"/>
      <c r="AJ94" s="2"/>
      <c r="AK94" s="2"/>
      <c r="AL94" s="2"/>
      <c r="AM94" s="2"/>
      <c r="AN94" s="2">
        <v>2</v>
      </c>
      <c r="AO94" s="2">
        <f t="shared" si="2"/>
        <v>6</v>
      </c>
      <c r="AP94" s="5" t="s">
        <v>1039</v>
      </c>
    </row>
    <row r="95" spans="1:42">
      <c r="A95" s="2">
        <v>94</v>
      </c>
      <c r="B95" s="5" t="s">
        <v>1040</v>
      </c>
      <c r="C95" s="6">
        <v>3240101033</v>
      </c>
      <c r="D95" s="5" t="s">
        <v>1041</v>
      </c>
      <c r="E95" s="2" t="s">
        <v>944</v>
      </c>
      <c r="F95" s="2"/>
      <c r="G95" s="2"/>
      <c r="H95" s="2"/>
      <c r="I95" s="2"/>
      <c r="J95" s="2"/>
      <c r="K95" s="2"/>
      <c r="L95" s="2"/>
      <c r="M95" s="2">
        <v>1</v>
      </c>
      <c r="N95" s="2">
        <v>1</v>
      </c>
      <c r="O95" s="2"/>
      <c r="P95" s="2"/>
      <c r="Q95" s="2"/>
      <c r="R95" s="2"/>
      <c r="S95" s="2"/>
      <c r="T95" s="2"/>
      <c r="U95" s="2"/>
      <c r="V95" s="2"/>
      <c r="W95" s="2"/>
      <c r="X95" s="2">
        <v>1</v>
      </c>
      <c r="Y95" s="2">
        <v>1</v>
      </c>
      <c r="Z95" s="2">
        <v>1</v>
      </c>
      <c r="AA95" s="2"/>
      <c r="AB95" s="2"/>
      <c r="AC95" s="2"/>
      <c r="AD95" s="2"/>
      <c r="AE95" s="2">
        <v>1</v>
      </c>
      <c r="AF95" s="2">
        <v>1</v>
      </c>
      <c r="AG95" s="2"/>
      <c r="AH95" s="2">
        <v>1</v>
      </c>
      <c r="AI95" s="2"/>
      <c r="AJ95" s="2"/>
      <c r="AK95" s="2"/>
      <c r="AL95" s="2"/>
      <c r="AM95" s="2"/>
      <c r="AN95" s="2"/>
      <c r="AO95" s="2">
        <f t="shared" si="2"/>
        <v>8</v>
      </c>
      <c r="AP95" s="5" t="s">
        <v>1040</v>
      </c>
    </row>
    <row r="96" spans="1:42">
      <c r="A96" s="2">
        <v>95</v>
      </c>
      <c r="B96" s="5" t="s">
        <v>1042</v>
      </c>
      <c r="C96" s="6">
        <v>3240102196</v>
      </c>
      <c r="D96" s="5" t="s">
        <v>1041</v>
      </c>
      <c r="E96" s="2" t="s">
        <v>944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>
        <v>1</v>
      </c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>
        <f t="shared" si="2"/>
        <v>1</v>
      </c>
      <c r="AP96" s="5" t="s">
        <v>1042</v>
      </c>
    </row>
    <row r="97" spans="1:42">
      <c r="A97" s="2">
        <v>96</v>
      </c>
      <c r="B97" s="5" t="s">
        <v>1043</v>
      </c>
      <c r="C97" s="6">
        <v>3240102221</v>
      </c>
      <c r="D97" s="5" t="s">
        <v>1041</v>
      </c>
      <c r="E97" s="2" t="s">
        <v>944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>
        <v>1</v>
      </c>
      <c r="AA97" s="2"/>
      <c r="AB97" s="2"/>
      <c r="AC97" s="2"/>
      <c r="AD97" s="2"/>
      <c r="AE97" s="2">
        <v>1</v>
      </c>
      <c r="AF97" s="2">
        <v>1</v>
      </c>
      <c r="AG97" s="2"/>
      <c r="AH97" s="2"/>
      <c r="AI97" s="2"/>
      <c r="AJ97" s="2"/>
      <c r="AK97" s="2"/>
      <c r="AL97" s="2"/>
      <c r="AM97" s="2"/>
      <c r="AN97" s="2"/>
      <c r="AO97" s="2">
        <f t="shared" si="2"/>
        <v>3</v>
      </c>
      <c r="AP97" s="5" t="s">
        <v>1043</v>
      </c>
    </row>
    <row r="98" spans="1:42">
      <c r="A98" s="2">
        <v>97</v>
      </c>
      <c r="B98" s="5" t="s">
        <v>1044</v>
      </c>
      <c r="C98" s="6">
        <v>3240102313</v>
      </c>
      <c r="D98" s="5" t="s">
        <v>1041</v>
      </c>
      <c r="E98" s="2" t="s">
        <v>944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>
        <v>1</v>
      </c>
      <c r="AG98" s="2"/>
      <c r="AH98" s="2"/>
      <c r="AI98" s="2"/>
      <c r="AJ98" s="2"/>
      <c r="AK98" s="2"/>
      <c r="AL98" s="2"/>
      <c r="AM98" s="2"/>
      <c r="AN98" s="2"/>
      <c r="AO98" s="2">
        <f t="shared" si="2"/>
        <v>1</v>
      </c>
      <c r="AP98" s="5" t="s">
        <v>1044</v>
      </c>
    </row>
    <row r="99" spans="1:42">
      <c r="A99" s="2">
        <v>98</v>
      </c>
      <c r="B99" s="5" t="s">
        <v>1045</v>
      </c>
      <c r="C99" s="6">
        <v>3240102352</v>
      </c>
      <c r="D99" s="5" t="s">
        <v>1041</v>
      </c>
      <c r="E99" s="2" t="s">
        <v>944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>
        <v>1</v>
      </c>
      <c r="AA99" s="2"/>
      <c r="AB99" s="2"/>
      <c r="AC99" s="2"/>
      <c r="AD99" s="2"/>
      <c r="AE99" s="2"/>
      <c r="AF99" s="2">
        <v>1</v>
      </c>
      <c r="AG99" s="2"/>
      <c r="AH99" s="2"/>
      <c r="AI99" s="2"/>
      <c r="AJ99" s="2"/>
      <c r="AK99" s="2"/>
      <c r="AL99" s="2"/>
      <c r="AM99" s="2"/>
      <c r="AN99" s="2"/>
      <c r="AO99" s="2">
        <f t="shared" ref="AO99:AO130" si="3">SUM(F99:AN99)</f>
        <v>2</v>
      </c>
      <c r="AP99" s="5" t="s">
        <v>1045</v>
      </c>
    </row>
    <row r="100" spans="1:42">
      <c r="A100" s="2">
        <v>99</v>
      </c>
      <c r="B100" s="5" t="s">
        <v>1046</v>
      </c>
      <c r="C100" s="6">
        <v>3240102529</v>
      </c>
      <c r="D100" s="5" t="s">
        <v>1041</v>
      </c>
      <c r="E100" s="2" t="s">
        <v>944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>
        <v>1</v>
      </c>
      <c r="Y100" s="2">
        <v>1</v>
      </c>
      <c r="Z100" s="2">
        <v>1</v>
      </c>
      <c r="AA100" s="2"/>
      <c r="AB100" s="2">
        <v>1</v>
      </c>
      <c r="AC100" s="2"/>
      <c r="AD100" s="2"/>
      <c r="AE100" s="2"/>
      <c r="AF100" s="2">
        <v>1</v>
      </c>
      <c r="AG100" s="2"/>
      <c r="AH100" s="2"/>
      <c r="AI100" s="2"/>
      <c r="AJ100" s="2"/>
      <c r="AK100" s="2"/>
      <c r="AL100" s="2"/>
      <c r="AM100" s="2"/>
      <c r="AN100" s="2"/>
      <c r="AO100" s="2">
        <f t="shared" si="3"/>
        <v>5</v>
      </c>
      <c r="AP100" s="5" t="s">
        <v>1046</v>
      </c>
    </row>
    <row r="101" spans="1:42">
      <c r="A101" s="2">
        <v>100</v>
      </c>
      <c r="B101" s="5" t="s">
        <v>1047</v>
      </c>
      <c r="C101" s="6">
        <v>3240102793</v>
      </c>
      <c r="D101" s="5" t="s">
        <v>1041</v>
      </c>
      <c r="E101" s="2" t="s">
        <v>944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>
        <v>1</v>
      </c>
      <c r="Y101" s="2">
        <v>1</v>
      </c>
      <c r="Z101" s="2">
        <v>1</v>
      </c>
      <c r="AA101" s="2">
        <v>1</v>
      </c>
      <c r="AB101" s="2"/>
      <c r="AC101" s="2"/>
      <c r="AD101" s="2"/>
      <c r="AE101" s="2"/>
      <c r="AF101" s="2">
        <v>1</v>
      </c>
      <c r="AG101" s="2"/>
      <c r="AH101" s="2"/>
      <c r="AI101" s="2"/>
      <c r="AJ101" s="2"/>
      <c r="AK101" s="2"/>
      <c r="AL101" s="2"/>
      <c r="AM101" s="2"/>
      <c r="AN101" s="2"/>
      <c r="AO101" s="2">
        <f t="shared" si="3"/>
        <v>5</v>
      </c>
      <c r="AP101" s="5" t="s">
        <v>1047</v>
      </c>
    </row>
    <row r="102" spans="1:42">
      <c r="A102" s="2">
        <v>101</v>
      </c>
      <c r="B102" s="5" t="s">
        <v>1048</v>
      </c>
      <c r="C102" s="6">
        <v>3240103372</v>
      </c>
      <c r="D102" s="5" t="s">
        <v>1041</v>
      </c>
      <c r="E102" s="2" t="s">
        <v>944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>
        <v>1</v>
      </c>
      <c r="Y102" s="2">
        <v>1</v>
      </c>
      <c r="Z102" s="2">
        <v>1</v>
      </c>
      <c r="AA102" s="2"/>
      <c r="AB102" s="2"/>
      <c r="AC102" s="2"/>
      <c r="AD102" s="2"/>
      <c r="AE102" s="2">
        <v>1</v>
      </c>
      <c r="AF102" s="2">
        <v>1</v>
      </c>
      <c r="AG102" s="2"/>
      <c r="AH102" s="2"/>
      <c r="AI102" s="2"/>
      <c r="AJ102" s="2"/>
      <c r="AK102" s="2"/>
      <c r="AL102" s="2"/>
      <c r="AM102" s="2"/>
      <c r="AN102" s="2"/>
      <c r="AO102" s="2">
        <f t="shared" si="3"/>
        <v>5</v>
      </c>
      <c r="AP102" s="5" t="s">
        <v>1048</v>
      </c>
    </row>
    <row r="103" spans="1:42">
      <c r="A103" s="2">
        <v>102</v>
      </c>
      <c r="B103" s="5" t="s">
        <v>1049</v>
      </c>
      <c r="C103" s="6">
        <v>3240103588</v>
      </c>
      <c r="D103" s="5" t="s">
        <v>1041</v>
      </c>
      <c r="E103" s="2" t="s">
        <v>944</v>
      </c>
      <c r="F103" s="2"/>
      <c r="G103" s="2"/>
      <c r="H103" s="2"/>
      <c r="I103" s="2"/>
      <c r="J103" s="2"/>
      <c r="K103" s="2"/>
      <c r="L103" s="2"/>
      <c r="M103" s="2"/>
      <c r="N103" s="2">
        <v>1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>
        <v>1</v>
      </c>
      <c r="AA103" s="2"/>
      <c r="AB103" s="2"/>
      <c r="AC103" s="2"/>
      <c r="AD103" s="2"/>
      <c r="AE103" s="2">
        <v>1</v>
      </c>
      <c r="AF103" s="2">
        <v>1</v>
      </c>
      <c r="AG103" s="2"/>
      <c r="AH103" s="2">
        <v>1</v>
      </c>
      <c r="AI103" s="2"/>
      <c r="AJ103" s="2"/>
      <c r="AK103" s="2"/>
      <c r="AL103" s="2"/>
      <c r="AM103" s="2"/>
      <c r="AN103" s="2"/>
      <c r="AO103" s="2">
        <f t="shared" si="3"/>
        <v>5</v>
      </c>
      <c r="AP103" s="5" t="s">
        <v>1049</v>
      </c>
    </row>
    <row r="104" spans="1:42">
      <c r="A104" s="2">
        <v>103</v>
      </c>
      <c r="B104" s="5" t="s">
        <v>1050</v>
      </c>
      <c r="C104" s="6">
        <v>3240103613</v>
      </c>
      <c r="D104" s="5" t="s">
        <v>1041</v>
      </c>
      <c r="E104" s="2" t="s">
        <v>944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>
        <v>1</v>
      </c>
      <c r="Y104" s="2">
        <v>1</v>
      </c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>
        <f t="shared" si="3"/>
        <v>2</v>
      </c>
      <c r="AP104" s="5" t="s">
        <v>1050</v>
      </c>
    </row>
    <row r="105" spans="1:42">
      <c r="A105" s="2">
        <v>104</v>
      </c>
      <c r="B105" s="5" t="s">
        <v>1051</v>
      </c>
      <c r="C105" s="6">
        <v>3240103729</v>
      </c>
      <c r="D105" s="5" t="s">
        <v>1041</v>
      </c>
      <c r="E105" s="2" t="s">
        <v>944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>
        <v>1</v>
      </c>
      <c r="Y105" s="2">
        <v>1</v>
      </c>
      <c r="Z105" s="2">
        <v>1</v>
      </c>
      <c r="AA105" s="2"/>
      <c r="AB105" s="2"/>
      <c r="AC105" s="2"/>
      <c r="AD105" s="2"/>
      <c r="AE105" s="2"/>
      <c r="AF105" s="2">
        <v>1</v>
      </c>
      <c r="AG105" s="2"/>
      <c r="AH105" s="2"/>
      <c r="AI105" s="2"/>
      <c r="AJ105" s="2"/>
      <c r="AK105" s="2"/>
      <c r="AL105" s="2"/>
      <c r="AM105" s="2"/>
      <c r="AN105" s="2"/>
      <c r="AO105" s="2">
        <f t="shared" si="3"/>
        <v>4</v>
      </c>
      <c r="AP105" s="5" t="s">
        <v>1051</v>
      </c>
    </row>
    <row r="106" spans="1:42">
      <c r="A106" s="2">
        <v>105</v>
      </c>
      <c r="B106" s="5" t="s">
        <v>1052</v>
      </c>
      <c r="C106" s="6">
        <v>3240103776</v>
      </c>
      <c r="D106" s="5" t="s">
        <v>1041</v>
      </c>
      <c r="E106" s="2" t="s">
        <v>944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>
        <v>1</v>
      </c>
      <c r="AA106" s="2"/>
      <c r="AB106" s="2"/>
      <c r="AC106" s="2"/>
      <c r="AD106" s="2"/>
      <c r="AE106" s="2">
        <v>1</v>
      </c>
      <c r="AF106" s="2">
        <v>1</v>
      </c>
      <c r="AG106" s="2"/>
      <c r="AH106" s="2"/>
      <c r="AI106" s="2"/>
      <c r="AJ106" s="2"/>
      <c r="AK106" s="2"/>
      <c r="AL106" s="2"/>
      <c r="AM106" s="2"/>
      <c r="AN106" s="2"/>
      <c r="AO106" s="2">
        <f t="shared" si="3"/>
        <v>3</v>
      </c>
      <c r="AP106" s="5" t="s">
        <v>1052</v>
      </c>
    </row>
    <row r="107" spans="1:42">
      <c r="A107" s="2">
        <v>106</v>
      </c>
      <c r="B107" s="5" t="s">
        <v>1053</v>
      </c>
      <c r="C107" s="6">
        <v>3240103787</v>
      </c>
      <c r="D107" s="5" t="s">
        <v>1041</v>
      </c>
      <c r="E107" s="2" t="s">
        <v>944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>
        <v>1</v>
      </c>
      <c r="AA107" s="2"/>
      <c r="AB107" s="2"/>
      <c r="AC107" s="2"/>
      <c r="AD107" s="2"/>
      <c r="AE107" s="2"/>
      <c r="AF107" s="2">
        <v>1</v>
      </c>
      <c r="AG107" s="2"/>
      <c r="AH107" s="2"/>
      <c r="AI107" s="2"/>
      <c r="AJ107" s="2"/>
      <c r="AK107" s="2"/>
      <c r="AL107" s="2"/>
      <c r="AM107" s="2"/>
      <c r="AN107" s="2"/>
      <c r="AO107" s="2">
        <f t="shared" si="3"/>
        <v>2</v>
      </c>
      <c r="AP107" s="5" t="s">
        <v>1053</v>
      </c>
    </row>
    <row r="108" spans="1:42">
      <c r="A108" s="2">
        <v>107</v>
      </c>
      <c r="B108" s="5" t="s">
        <v>1054</v>
      </c>
      <c r="C108" s="6">
        <v>3240104091</v>
      </c>
      <c r="D108" s="5" t="s">
        <v>1041</v>
      </c>
      <c r="E108" s="2" t="s">
        <v>944</v>
      </c>
      <c r="F108" s="2"/>
      <c r="G108" s="2"/>
      <c r="H108" s="2"/>
      <c r="I108" s="2"/>
      <c r="J108" s="2"/>
      <c r="K108" s="2"/>
      <c r="L108" s="2"/>
      <c r="M108" s="2"/>
      <c r="N108" s="2">
        <v>1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>
        <v>1</v>
      </c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>
        <f t="shared" si="3"/>
        <v>2</v>
      </c>
      <c r="AP108" s="5" t="s">
        <v>1054</v>
      </c>
    </row>
    <row r="109" spans="1:42">
      <c r="A109" s="2">
        <v>108</v>
      </c>
      <c r="B109" s="5" t="s">
        <v>1055</v>
      </c>
      <c r="C109" s="6">
        <v>3240104279</v>
      </c>
      <c r="D109" s="5" t="s">
        <v>1041</v>
      </c>
      <c r="E109" s="2" t="s">
        <v>944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>
        <v>1</v>
      </c>
      <c r="AA109" s="2"/>
      <c r="AB109" s="2"/>
      <c r="AC109" s="2"/>
      <c r="AD109" s="2"/>
      <c r="AE109" s="2"/>
      <c r="AF109" s="2">
        <v>1</v>
      </c>
      <c r="AG109" s="2"/>
      <c r="AH109" s="2"/>
      <c r="AI109" s="2"/>
      <c r="AJ109" s="2"/>
      <c r="AK109" s="2"/>
      <c r="AL109" s="2"/>
      <c r="AM109" s="2"/>
      <c r="AN109" s="2"/>
      <c r="AO109" s="2">
        <f t="shared" si="3"/>
        <v>2</v>
      </c>
      <c r="AP109" s="5" t="s">
        <v>1055</v>
      </c>
    </row>
    <row r="110" spans="1:42">
      <c r="A110" s="2">
        <v>109</v>
      </c>
      <c r="B110" s="5" t="s">
        <v>1056</v>
      </c>
      <c r="C110" s="6">
        <v>3240104988</v>
      </c>
      <c r="D110" s="5" t="s">
        <v>1041</v>
      </c>
      <c r="E110" s="2" t="s">
        <v>944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1</v>
      </c>
      <c r="U110" s="2"/>
      <c r="V110" s="2"/>
      <c r="W110" s="2"/>
      <c r="X110" s="2"/>
      <c r="Y110" s="2"/>
      <c r="Z110" s="2">
        <v>1</v>
      </c>
      <c r="AA110" s="2">
        <v>1</v>
      </c>
      <c r="AB110" s="2">
        <v>1</v>
      </c>
      <c r="AC110" s="2"/>
      <c r="AD110" s="2"/>
      <c r="AE110" s="2"/>
      <c r="AF110" s="2">
        <v>1</v>
      </c>
      <c r="AG110" s="2"/>
      <c r="AH110" s="2"/>
      <c r="AI110" s="2"/>
      <c r="AJ110" s="2"/>
      <c r="AK110" s="2"/>
      <c r="AL110" s="2"/>
      <c r="AM110" s="2"/>
      <c r="AN110" s="2"/>
      <c r="AO110" s="2">
        <f t="shared" si="3"/>
        <v>5</v>
      </c>
      <c r="AP110" s="5" t="s">
        <v>1056</v>
      </c>
    </row>
    <row r="111" spans="1:42">
      <c r="A111" s="2">
        <v>110</v>
      </c>
      <c r="B111" s="5" t="s">
        <v>1057</v>
      </c>
      <c r="C111" s="6">
        <v>3240105114</v>
      </c>
      <c r="D111" s="5" t="s">
        <v>1041</v>
      </c>
      <c r="E111" s="2" t="s">
        <v>944</v>
      </c>
      <c r="F111" s="2"/>
      <c r="G111" s="2"/>
      <c r="H111" s="2"/>
      <c r="I111" s="2"/>
      <c r="J111" s="2"/>
      <c r="K111" s="2"/>
      <c r="L111" s="2"/>
      <c r="M111" s="2"/>
      <c r="N111" s="2">
        <v>1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>
        <v>1</v>
      </c>
      <c r="AA111" s="2"/>
      <c r="AB111" s="2"/>
      <c r="AC111" s="2"/>
      <c r="AD111" s="2"/>
      <c r="AE111" s="2">
        <v>1</v>
      </c>
      <c r="AF111" s="2"/>
      <c r="AG111" s="2"/>
      <c r="AH111" s="2"/>
      <c r="AI111" s="2"/>
      <c r="AJ111" s="2"/>
      <c r="AK111" s="2"/>
      <c r="AL111" s="2"/>
      <c r="AM111" s="2"/>
      <c r="AN111" s="2"/>
      <c r="AO111" s="2">
        <f t="shared" si="3"/>
        <v>3</v>
      </c>
      <c r="AP111" s="5" t="s">
        <v>1057</v>
      </c>
    </row>
    <row r="112" spans="1:42">
      <c r="A112" s="2">
        <v>111</v>
      </c>
      <c r="B112" s="5" t="s">
        <v>1058</v>
      </c>
      <c r="C112" s="6">
        <v>3240105164</v>
      </c>
      <c r="D112" s="5" t="s">
        <v>1041</v>
      </c>
      <c r="E112" s="2" t="s">
        <v>944</v>
      </c>
      <c r="F112" s="2"/>
      <c r="G112" s="2"/>
      <c r="H112" s="2"/>
      <c r="I112" s="2"/>
      <c r="J112" s="2"/>
      <c r="K112" s="2"/>
      <c r="L112" s="2"/>
      <c r="M112" s="2"/>
      <c r="N112" s="2">
        <v>1</v>
      </c>
      <c r="O112" s="2"/>
      <c r="P112" s="2">
        <v>1</v>
      </c>
      <c r="Q112" s="2"/>
      <c r="R112" s="2"/>
      <c r="S112" s="2"/>
      <c r="T112" s="2"/>
      <c r="U112" s="2"/>
      <c r="V112" s="2"/>
      <c r="W112" s="2"/>
      <c r="X112" s="2"/>
      <c r="Y112" s="2"/>
      <c r="Z112" s="2">
        <v>1</v>
      </c>
      <c r="AA112" s="2"/>
      <c r="AB112" s="2"/>
      <c r="AC112" s="2"/>
      <c r="AD112" s="2"/>
      <c r="AE112" s="2">
        <v>1</v>
      </c>
      <c r="AF112" s="2">
        <v>1</v>
      </c>
      <c r="AG112" s="2"/>
      <c r="AH112" s="2"/>
      <c r="AI112" s="2"/>
      <c r="AJ112" s="2"/>
      <c r="AK112" s="2"/>
      <c r="AL112" s="2"/>
      <c r="AM112" s="2"/>
      <c r="AN112" s="2"/>
      <c r="AO112" s="2">
        <f t="shared" si="3"/>
        <v>5</v>
      </c>
      <c r="AP112" s="5" t="s">
        <v>1058</v>
      </c>
    </row>
    <row r="113" spans="1:42">
      <c r="A113" s="2">
        <v>112</v>
      </c>
      <c r="B113" s="5" t="s">
        <v>1059</v>
      </c>
      <c r="C113" s="6">
        <v>3240105350</v>
      </c>
      <c r="D113" s="5" t="s">
        <v>1041</v>
      </c>
      <c r="E113" s="2" t="s">
        <v>944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>
        <v>1</v>
      </c>
      <c r="Y113" s="2">
        <v>1</v>
      </c>
      <c r="Z113" s="2">
        <v>1</v>
      </c>
      <c r="AA113" s="2"/>
      <c r="AB113" s="2"/>
      <c r="AC113" s="2"/>
      <c r="AD113" s="2"/>
      <c r="AE113" s="2">
        <v>1</v>
      </c>
      <c r="AF113" s="2">
        <v>1</v>
      </c>
      <c r="AG113" s="2"/>
      <c r="AH113" s="2"/>
      <c r="AI113" s="2"/>
      <c r="AJ113" s="2"/>
      <c r="AK113" s="2"/>
      <c r="AL113" s="2"/>
      <c r="AM113" s="2"/>
      <c r="AN113" s="2"/>
      <c r="AO113" s="2">
        <f t="shared" si="3"/>
        <v>5</v>
      </c>
      <c r="AP113" s="5" t="s">
        <v>1059</v>
      </c>
    </row>
    <row r="114" spans="1:42">
      <c r="A114" s="2">
        <v>113</v>
      </c>
      <c r="B114" s="5" t="s">
        <v>1060</v>
      </c>
      <c r="C114" s="6">
        <v>3240105696</v>
      </c>
      <c r="D114" s="5" t="s">
        <v>1041</v>
      </c>
      <c r="E114" s="2" t="s">
        <v>944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>
        <v>1</v>
      </c>
      <c r="AA114" s="2"/>
      <c r="AB114" s="2"/>
      <c r="AC114" s="2"/>
      <c r="AD114" s="2"/>
      <c r="AE114" s="2"/>
      <c r="AF114" s="2">
        <v>1</v>
      </c>
      <c r="AG114" s="2"/>
      <c r="AH114" s="2"/>
      <c r="AI114" s="2"/>
      <c r="AJ114" s="2"/>
      <c r="AK114" s="2"/>
      <c r="AL114" s="2"/>
      <c r="AM114" s="2"/>
      <c r="AN114" s="2"/>
      <c r="AO114" s="2">
        <f t="shared" si="3"/>
        <v>2</v>
      </c>
      <c r="AP114" s="5" t="s">
        <v>1060</v>
      </c>
    </row>
    <row r="115" spans="1:42">
      <c r="A115" s="2">
        <v>114</v>
      </c>
      <c r="B115" s="5" t="s">
        <v>1061</v>
      </c>
      <c r="C115" s="6">
        <v>3240105968</v>
      </c>
      <c r="D115" s="5" t="s">
        <v>1041</v>
      </c>
      <c r="E115" s="2" t="s">
        <v>944</v>
      </c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>
        <v>1</v>
      </c>
      <c r="Y115" s="2">
        <v>1</v>
      </c>
      <c r="Z115" s="2">
        <v>1</v>
      </c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>
        <f t="shared" si="3"/>
        <v>3</v>
      </c>
      <c r="AP115" s="5" t="s">
        <v>1061</v>
      </c>
    </row>
    <row r="116" spans="1:42">
      <c r="A116" s="2">
        <v>115</v>
      </c>
      <c r="B116" s="5" t="s">
        <v>1062</v>
      </c>
      <c r="C116" s="6">
        <v>3240106160</v>
      </c>
      <c r="D116" s="5" t="s">
        <v>1041</v>
      </c>
      <c r="E116" s="2" t="s">
        <v>944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>
        <v>1</v>
      </c>
      <c r="AA116" s="2"/>
      <c r="AB116" s="2"/>
      <c r="AC116" s="2"/>
      <c r="AD116" s="2"/>
      <c r="AE116" s="2">
        <v>1</v>
      </c>
      <c r="AF116" s="2"/>
      <c r="AG116" s="2"/>
      <c r="AH116" s="2"/>
      <c r="AI116" s="2"/>
      <c r="AJ116" s="2"/>
      <c r="AK116" s="2"/>
      <c r="AL116" s="2"/>
      <c r="AM116" s="2"/>
      <c r="AN116" s="2"/>
      <c r="AO116" s="2">
        <f t="shared" si="3"/>
        <v>2</v>
      </c>
      <c r="AP116" s="5" t="s">
        <v>1062</v>
      </c>
    </row>
    <row r="117" spans="1:42">
      <c r="A117" s="2">
        <v>116</v>
      </c>
      <c r="B117" s="5" t="s">
        <v>1063</v>
      </c>
      <c r="C117" s="6">
        <v>3240106174</v>
      </c>
      <c r="D117" s="5" t="s">
        <v>1041</v>
      </c>
      <c r="E117" s="2" t="s">
        <v>944</v>
      </c>
      <c r="F117" s="2"/>
      <c r="G117" s="2"/>
      <c r="H117" s="2"/>
      <c r="I117" s="2"/>
      <c r="J117" s="2"/>
      <c r="K117" s="2"/>
      <c r="L117" s="2"/>
      <c r="M117" s="2"/>
      <c r="N117" s="2">
        <v>1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>
        <v>1</v>
      </c>
      <c r="AA117" s="2"/>
      <c r="AB117" s="2"/>
      <c r="AC117" s="2"/>
      <c r="AD117" s="2"/>
      <c r="AE117" s="2"/>
      <c r="AF117" s="2">
        <v>1</v>
      </c>
      <c r="AG117" s="2"/>
      <c r="AH117" s="2"/>
      <c r="AI117" s="2"/>
      <c r="AJ117" s="2"/>
      <c r="AK117" s="2"/>
      <c r="AL117" s="2"/>
      <c r="AM117" s="2"/>
      <c r="AN117" s="2"/>
      <c r="AO117" s="2">
        <f t="shared" si="3"/>
        <v>3</v>
      </c>
      <c r="AP117" s="5" t="s">
        <v>1063</v>
      </c>
    </row>
    <row r="118" spans="1:42">
      <c r="A118" s="2">
        <v>117</v>
      </c>
      <c r="B118" s="5" t="s">
        <v>1064</v>
      </c>
      <c r="C118" s="6">
        <v>3240101165</v>
      </c>
      <c r="D118" s="5" t="s">
        <v>1065</v>
      </c>
      <c r="E118" s="2" t="s">
        <v>944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>
        <v>1</v>
      </c>
      <c r="Y118" s="2">
        <v>1</v>
      </c>
      <c r="Z118" s="2">
        <v>1</v>
      </c>
      <c r="AA118" s="2"/>
      <c r="AB118" s="2"/>
      <c r="AC118" s="2"/>
      <c r="AD118" s="2"/>
      <c r="AE118" s="2"/>
      <c r="AF118" s="2">
        <v>1</v>
      </c>
      <c r="AG118" s="2"/>
      <c r="AH118" s="2"/>
      <c r="AI118" s="2"/>
      <c r="AJ118" s="2"/>
      <c r="AK118" s="2"/>
      <c r="AL118" s="2"/>
      <c r="AM118" s="2"/>
      <c r="AN118" s="2"/>
      <c r="AO118" s="2">
        <f t="shared" si="3"/>
        <v>4</v>
      </c>
      <c r="AP118" s="5" t="s">
        <v>1064</v>
      </c>
    </row>
    <row r="119" spans="1:42">
      <c r="A119" s="2">
        <v>118</v>
      </c>
      <c r="B119" s="5" t="s">
        <v>1066</v>
      </c>
      <c r="C119" s="6">
        <v>3240101730</v>
      </c>
      <c r="D119" s="5" t="s">
        <v>1065</v>
      </c>
      <c r="E119" s="2" t="s">
        <v>944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>
        <v>1</v>
      </c>
      <c r="AA119" s="2"/>
      <c r="AB119" s="2"/>
      <c r="AC119" s="2"/>
      <c r="AD119" s="2"/>
      <c r="AE119" s="2"/>
      <c r="AF119" s="2">
        <v>1</v>
      </c>
      <c r="AG119" s="2"/>
      <c r="AH119" s="2"/>
      <c r="AI119" s="2"/>
      <c r="AJ119" s="2"/>
      <c r="AK119" s="2"/>
      <c r="AL119" s="2"/>
      <c r="AM119" s="2"/>
      <c r="AN119" s="2"/>
      <c r="AO119" s="2">
        <f t="shared" si="3"/>
        <v>2</v>
      </c>
      <c r="AP119" s="5" t="s">
        <v>1066</v>
      </c>
    </row>
    <row r="120" spans="1:42">
      <c r="A120" s="2">
        <v>119</v>
      </c>
      <c r="B120" s="5" t="s">
        <v>1067</v>
      </c>
      <c r="C120" s="6">
        <v>3240101793</v>
      </c>
      <c r="D120" s="5" t="s">
        <v>1065</v>
      </c>
      <c r="E120" s="2" t="s">
        <v>944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>
        <v>1</v>
      </c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>
        <f t="shared" si="3"/>
        <v>1</v>
      </c>
      <c r="AP120" s="5" t="s">
        <v>1067</v>
      </c>
    </row>
    <row r="121" spans="1:42">
      <c r="A121" s="2">
        <v>120</v>
      </c>
      <c r="B121" s="5" t="s">
        <v>1068</v>
      </c>
      <c r="C121" s="6">
        <v>3240101829</v>
      </c>
      <c r="D121" s="5" t="s">
        <v>1065</v>
      </c>
      <c r="E121" s="2" t="s">
        <v>944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>
        <v>1</v>
      </c>
      <c r="Y121" s="2">
        <v>1</v>
      </c>
      <c r="Z121" s="2">
        <v>1</v>
      </c>
      <c r="AA121" s="2"/>
      <c r="AB121" s="2"/>
      <c r="AC121" s="2"/>
      <c r="AD121" s="2"/>
      <c r="AE121" s="2"/>
      <c r="AF121" s="2">
        <v>1</v>
      </c>
      <c r="AG121" s="2"/>
      <c r="AH121" s="2"/>
      <c r="AI121" s="2"/>
      <c r="AJ121" s="2"/>
      <c r="AK121" s="2"/>
      <c r="AL121" s="2"/>
      <c r="AM121" s="2"/>
      <c r="AN121" s="2"/>
      <c r="AO121" s="2">
        <f t="shared" si="3"/>
        <v>4</v>
      </c>
      <c r="AP121" s="5" t="s">
        <v>1068</v>
      </c>
    </row>
    <row r="122" spans="1:42">
      <c r="A122" s="2">
        <v>121</v>
      </c>
      <c r="B122" s="5" t="s">
        <v>1069</v>
      </c>
      <c r="C122" s="6">
        <v>3240102109</v>
      </c>
      <c r="D122" s="5" t="s">
        <v>1065</v>
      </c>
      <c r="E122" s="2" t="s">
        <v>944</v>
      </c>
      <c r="F122" s="2"/>
      <c r="G122" s="2"/>
      <c r="H122" s="2"/>
      <c r="I122" s="2"/>
      <c r="J122" s="2"/>
      <c r="K122" s="2"/>
      <c r="L122" s="2"/>
      <c r="M122" s="2"/>
      <c r="N122" s="2">
        <v>1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>
        <v>1</v>
      </c>
      <c r="AA122" s="2"/>
      <c r="AB122" s="2"/>
      <c r="AC122" s="2"/>
      <c r="AD122" s="2"/>
      <c r="AE122" s="2">
        <v>1</v>
      </c>
      <c r="AF122" s="2">
        <v>1</v>
      </c>
      <c r="AG122" s="2"/>
      <c r="AH122" s="2"/>
      <c r="AI122" s="2"/>
      <c r="AJ122" s="2"/>
      <c r="AK122" s="2"/>
      <c r="AL122" s="2"/>
      <c r="AM122" s="2"/>
      <c r="AN122" s="2"/>
      <c r="AO122" s="2">
        <f t="shared" si="3"/>
        <v>4</v>
      </c>
      <c r="AP122" s="5" t="s">
        <v>1069</v>
      </c>
    </row>
    <row r="123" spans="1:42">
      <c r="A123" s="2">
        <v>122</v>
      </c>
      <c r="B123" s="5" t="s">
        <v>1070</v>
      </c>
      <c r="C123" s="6">
        <v>3240102201</v>
      </c>
      <c r="D123" s="5" t="s">
        <v>1065</v>
      </c>
      <c r="E123" s="2" t="s">
        <v>944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>
        <v>1</v>
      </c>
      <c r="AA123" s="2"/>
      <c r="AB123" s="2"/>
      <c r="AC123" s="2"/>
      <c r="AD123" s="2"/>
      <c r="AE123" s="2"/>
      <c r="AF123" s="2">
        <v>1</v>
      </c>
      <c r="AG123" s="2"/>
      <c r="AH123" s="2"/>
      <c r="AI123" s="2"/>
      <c r="AJ123" s="2"/>
      <c r="AK123" s="2"/>
      <c r="AL123" s="2"/>
      <c r="AM123" s="2"/>
      <c r="AN123" s="2"/>
      <c r="AO123" s="2">
        <f t="shared" si="3"/>
        <v>2</v>
      </c>
      <c r="AP123" s="5" t="s">
        <v>1070</v>
      </c>
    </row>
    <row r="124" spans="1:42">
      <c r="A124" s="2">
        <v>123</v>
      </c>
      <c r="B124" s="5" t="s">
        <v>1071</v>
      </c>
      <c r="C124" s="6">
        <v>3240102487</v>
      </c>
      <c r="D124" s="5" t="s">
        <v>1065</v>
      </c>
      <c r="E124" s="2" t="s">
        <v>944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>
        <v>1</v>
      </c>
      <c r="AG124" s="2"/>
      <c r="AH124" s="2"/>
      <c r="AI124" s="2"/>
      <c r="AJ124" s="2"/>
      <c r="AK124" s="2"/>
      <c r="AL124" s="2"/>
      <c r="AM124" s="2"/>
      <c r="AN124" s="2"/>
      <c r="AO124" s="2">
        <f t="shared" si="3"/>
        <v>1</v>
      </c>
      <c r="AP124" s="5" t="s">
        <v>1071</v>
      </c>
    </row>
    <row r="125" spans="1:42">
      <c r="A125" s="2">
        <v>124</v>
      </c>
      <c r="B125" s="5" t="s">
        <v>1072</v>
      </c>
      <c r="C125" s="6">
        <v>3240102808</v>
      </c>
      <c r="D125" s="5" t="s">
        <v>1065</v>
      </c>
      <c r="E125" s="2" t="s">
        <v>944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>
        <v>1</v>
      </c>
      <c r="AA125" s="2"/>
      <c r="AB125" s="2"/>
      <c r="AC125" s="2"/>
      <c r="AD125" s="2"/>
      <c r="AE125" s="2"/>
      <c r="AF125" s="2">
        <v>1</v>
      </c>
      <c r="AG125" s="2"/>
      <c r="AH125" s="2"/>
      <c r="AI125" s="2"/>
      <c r="AJ125" s="2"/>
      <c r="AK125" s="2"/>
      <c r="AL125" s="2"/>
      <c r="AM125" s="2"/>
      <c r="AN125" s="2"/>
      <c r="AO125" s="2">
        <f t="shared" si="3"/>
        <v>2</v>
      </c>
      <c r="AP125" s="5" t="s">
        <v>1072</v>
      </c>
    </row>
    <row r="126" spans="1:42">
      <c r="A126" s="2">
        <v>125</v>
      </c>
      <c r="B126" s="5" t="s">
        <v>1073</v>
      </c>
      <c r="C126" s="6">
        <v>3240102980</v>
      </c>
      <c r="D126" s="5" t="s">
        <v>1065</v>
      </c>
      <c r="E126" s="2" t="s">
        <v>944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>
        <v>1</v>
      </c>
      <c r="Y126" s="2">
        <v>1</v>
      </c>
      <c r="Z126" s="2">
        <v>1</v>
      </c>
      <c r="AA126" s="2"/>
      <c r="AB126" s="2">
        <v>1</v>
      </c>
      <c r="AC126" s="2"/>
      <c r="AD126" s="2"/>
      <c r="AE126" s="2"/>
      <c r="AF126" s="2">
        <v>1</v>
      </c>
      <c r="AG126" s="2"/>
      <c r="AH126" s="2"/>
      <c r="AI126" s="2"/>
      <c r="AJ126" s="2"/>
      <c r="AK126" s="2"/>
      <c r="AL126" s="2"/>
      <c r="AM126" s="2"/>
      <c r="AN126" s="2"/>
      <c r="AO126" s="2">
        <f t="shared" si="3"/>
        <v>5</v>
      </c>
      <c r="AP126" s="5" t="s">
        <v>1073</v>
      </c>
    </row>
    <row r="127" spans="1:42">
      <c r="A127" s="2">
        <v>126</v>
      </c>
      <c r="B127" s="5" t="s">
        <v>1074</v>
      </c>
      <c r="C127" s="6">
        <v>3240103015</v>
      </c>
      <c r="D127" s="5" t="s">
        <v>1065</v>
      </c>
      <c r="E127" s="2" t="s">
        <v>944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>
        <v>1</v>
      </c>
      <c r="AA127" s="2"/>
      <c r="AB127" s="2"/>
      <c r="AC127" s="2"/>
      <c r="AD127" s="2"/>
      <c r="AE127" s="2"/>
      <c r="AF127" s="2">
        <v>1</v>
      </c>
      <c r="AG127" s="2"/>
      <c r="AH127" s="2"/>
      <c r="AI127" s="2"/>
      <c r="AJ127" s="2"/>
      <c r="AK127" s="2"/>
      <c r="AL127" s="2"/>
      <c r="AM127" s="2"/>
      <c r="AN127" s="2"/>
      <c r="AO127" s="2">
        <f t="shared" si="3"/>
        <v>2</v>
      </c>
      <c r="AP127" s="5" t="s">
        <v>1074</v>
      </c>
    </row>
    <row r="128" spans="1:42">
      <c r="A128" s="2">
        <v>127</v>
      </c>
      <c r="B128" s="5" t="s">
        <v>1075</v>
      </c>
      <c r="C128" s="6">
        <v>3240103307</v>
      </c>
      <c r="D128" s="5" t="s">
        <v>1065</v>
      </c>
      <c r="E128" s="2" t="s">
        <v>944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>
        <v>1</v>
      </c>
      <c r="Y128" s="2">
        <v>1</v>
      </c>
      <c r="Z128" s="2">
        <v>1</v>
      </c>
      <c r="AA128" s="2"/>
      <c r="AB128" s="2"/>
      <c r="AC128" s="2"/>
      <c r="AD128" s="2"/>
      <c r="AE128" s="2"/>
      <c r="AF128" s="2">
        <v>1</v>
      </c>
      <c r="AG128" s="2"/>
      <c r="AH128" s="2"/>
      <c r="AI128" s="2"/>
      <c r="AJ128" s="2"/>
      <c r="AK128" s="2"/>
      <c r="AL128" s="2"/>
      <c r="AM128" s="2"/>
      <c r="AN128" s="2"/>
      <c r="AO128" s="2">
        <f t="shared" si="3"/>
        <v>4</v>
      </c>
      <c r="AP128" s="5" t="s">
        <v>1075</v>
      </c>
    </row>
    <row r="129" spans="1:42">
      <c r="A129" s="2">
        <v>128</v>
      </c>
      <c r="B129" s="5" t="s">
        <v>1076</v>
      </c>
      <c r="C129" s="6">
        <v>3240103329</v>
      </c>
      <c r="D129" s="5" t="s">
        <v>1065</v>
      </c>
      <c r="E129" s="2" t="s">
        <v>944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>
        <v>1</v>
      </c>
      <c r="Y129" s="2">
        <v>1</v>
      </c>
      <c r="Z129" s="2">
        <v>1</v>
      </c>
      <c r="AA129" s="2"/>
      <c r="AB129" s="2"/>
      <c r="AC129" s="2"/>
      <c r="AD129" s="2"/>
      <c r="AE129" s="2"/>
      <c r="AF129" s="2">
        <v>1</v>
      </c>
      <c r="AG129" s="2"/>
      <c r="AH129" s="2"/>
      <c r="AI129" s="2"/>
      <c r="AJ129" s="2"/>
      <c r="AK129" s="2"/>
      <c r="AL129" s="2"/>
      <c r="AM129" s="2"/>
      <c r="AN129" s="2"/>
      <c r="AO129" s="2">
        <f t="shared" si="3"/>
        <v>4</v>
      </c>
      <c r="AP129" s="5" t="s">
        <v>1076</v>
      </c>
    </row>
    <row r="130" spans="1:42">
      <c r="A130" s="2">
        <v>129</v>
      </c>
      <c r="B130" s="5" t="s">
        <v>1077</v>
      </c>
      <c r="C130" s="6">
        <v>3240103963</v>
      </c>
      <c r="D130" s="5" t="s">
        <v>1065</v>
      </c>
      <c r="E130" s="2" t="s">
        <v>944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>
        <v>1</v>
      </c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>
        <f t="shared" si="3"/>
        <v>1</v>
      </c>
      <c r="AP130" s="5" t="s">
        <v>1077</v>
      </c>
    </row>
    <row r="131" spans="1:42">
      <c r="A131" s="2">
        <v>130</v>
      </c>
      <c r="B131" s="5" t="s">
        <v>1078</v>
      </c>
      <c r="C131" s="6">
        <v>3240104104</v>
      </c>
      <c r="D131" s="5" t="s">
        <v>1065</v>
      </c>
      <c r="E131" s="2" t="s">
        <v>944</v>
      </c>
      <c r="F131" s="2"/>
      <c r="G131" s="2"/>
      <c r="H131" s="2"/>
      <c r="I131" s="2"/>
      <c r="J131" s="2"/>
      <c r="K131" s="2"/>
      <c r="L131" s="2"/>
      <c r="M131" s="2"/>
      <c r="N131" s="2">
        <v>1</v>
      </c>
      <c r="O131" s="2"/>
      <c r="P131" s="2">
        <v>1</v>
      </c>
      <c r="Q131" s="2"/>
      <c r="R131" s="2"/>
      <c r="S131" s="2"/>
      <c r="T131" s="2"/>
      <c r="U131" s="2"/>
      <c r="V131" s="2"/>
      <c r="W131" s="2"/>
      <c r="X131" s="2">
        <v>1</v>
      </c>
      <c r="Y131" s="2">
        <v>1</v>
      </c>
      <c r="Z131" s="2">
        <v>1</v>
      </c>
      <c r="AA131" s="2"/>
      <c r="AB131" s="2"/>
      <c r="AC131" s="2"/>
      <c r="AD131" s="2"/>
      <c r="AE131" s="2">
        <v>1</v>
      </c>
      <c r="AF131" s="2">
        <v>1</v>
      </c>
      <c r="AG131" s="2"/>
      <c r="AH131" s="2"/>
      <c r="AI131" s="2"/>
      <c r="AJ131" s="2"/>
      <c r="AK131" s="2"/>
      <c r="AL131" s="2"/>
      <c r="AM131" s="2"/>
      <c r="AN131" s="2"/>
      <c r="AO131" s="2">
        <f>SUM(F131:AN131)</f>
        <v>7</v>
      </c>
      <c r="AP131" s="5" t="s">
        <v>1078</v>
      </c>
    </row>
    <row r="132" spans="1:42">
      <c r="A132" s="2">
        <v>131</v>
      </c>
      <c r="B132" s="5" t="s">
        <v>1079</v>
      </c>
      <c r="C132" s="6">
        <v>3240104200</v>
      </c>
      <c r="D132" s="5" t="s">
        <v>1065</v>
      </c>
      <c r="E132" s="2" t="s">
        <v>944</v>
      </c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>
        <v>1</v>
      </c>
      <c r="Y132" s="2">
        <v>1</v>
      </c>
      <c r="Z132" s="2">
        <v>1</v>
      </c>
      <c r="AA132" s="2"/>
      <c r="AB132" s="2"/>
      <c r="AC132" s="2"/>
      <c r="AD132" s="2"/>
      <c r="AE132" s="2"/>
      <c r="AF132" s="2">
        <v>1</v>
      </c>
      <c r="AG132" s="2"/>
      <c r="AH132" s="2"/>
      <c r="AI132" s="2"/>
      <c r="AJ132" s="2"/>
      <c r="AK132" s="2"/>
      <c r="AL132" s="2"/>
      <c r="AM132" s="2"/>
      <c r="AN132" s="2"/>
      <c r="AO132" s="2">
        <f>SUM(F132:AN132)</f>
        <v>4</v>
      </c>
      <c r="AP132" s="5" t="s">
        <v>1079</v>
      </c>
    </row>
    <row r="133" spans="1:42">
      <c r="A133" s="2">
        <v>132</v>
      </c>
      <c r="B133" s="5" t="s">
        <v>1080</v>
      </c>
      <c r="C133" s="6">
        <v>3240104709</v>
      </c>
      <c r="D133" s="5" t="s">
        <v>1065</v>
      </c>
      <c r="E133" s="2" t="s">
        <v>944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1</v>
      </c>
      <c r="U133" s="2"/>
      <c r="V133" s="2"/>
      <c r="W133" s="2"/>
      <c r="X133" s="2"/>
      <c r="Y133" s="2"/>
      <c r="Z133" s="2"/>
      <c r="AA133" s="2">
        <v>1</v>
      </c>
      <c r="AB133" s="2"/>
      <c r="AC133" s="2"/>
      <c r="AD133" s="2"/>
      <c r="AE133" s="2">
        <v>1</v>
      </c>
      <c r="AF133" s="2"/>
      <c r="AG133" s="2"/>
      <c r="AH133" s="2"/>
      <c r="AI133" s="2"/>
      <c r="AJ133" s="2"/>
      <c r="AK133" s="2"/>
      <c r="AL133" s="2"/>
      <c r="AM133" s="2"/>
      <c r="AN133" s="2"/>
      <c r="AO133" s="2">
        <f>SUM(F133:AN133)</f>
        <v>3</v>
      </c>
      <c r="AP133" s="5" t="s">
        <v>1080</v>
      </c>
    </row>
    <row r="134" spans="1:42">
      <c r="A134" s="2">
        <v>133</v>
      </c>
      <c r="B134" s="5" t="s">
        <v>1081</v>
      </c>
      <c r="C134" s="6">
        <v>3240105181</v>
      </c>
      <c r="D134" s="5" t="s">
        <v>1065</v>
      </c>
      <c r="E134" s="2" t="s">
        <v>944</v>
      </c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>
        <v>1</v>
      </c>
      <c r="AA134" s="2"/>
      <c r="AB134" s="2"/>
      <c r="AC134" s="2"/>
      <c r="AD134" s="2"/>
      <c r="AE134" s="2"/>
      <c r="AF134" s="2">
        <v>1</v>
      </c>
      <c r="AG134" s="2"/>
      <c r="AH134" s="2"/>
      <c r="AI134" s="2"/>
      <c r="AJ134" s="2"/>
      <c r="AK134" s="2"/>
      <c r="AL134" s="2"/>
      <c r="AM134" s="2"/>
      <c r="AN134" s="2"/>
      <c r="AO134" s="2">
        <f>SUM(F134:AN134)</f>
        <v>2</v>
      </c>
      <c r="AP134" s="5" t="s">
        <v>1081</v>
      </c>
    </row>
    <row r="135" spans="1:42">
      <c r="A135" s="2">
        <v>134</v>
      </c>
      <c r="B135" s="5" t="s">
        <v>1082</v>
      </c>
      <c r="C135" s="6">
        <v>3240105346</v>
      </c>
      <c r="D135" s="5" t="s">
        <v>1065</v>
      </c>
      <c r="E135" s="2" t="s">
        <v>944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>
        <v>1</v>
      </c>
      <c r="Y135" s="2">
        <v>1</v>
      </c>
      <c r="Z135" s="2">
        <v>1</v>
      </c>
      <c r="AA135" s="2"/>
      <c r="AB135" s="2"/>
      <c r="AC135" s="2"/>
      <c r="AD135" s="2"/>
      <c r="AE135" s="2">
        <v>1</v>
      </c>
      <c r="AF135" s="2">
        <v>1</v>
      </c>
      <c r="AG135" s="2"/>
      <c r="AH135" s="2"/>
      <c r="AI135" s="2"/>
      <c r="AJ135" s="2"/>
      <c r="AK135" s="2"/>
      <c r="AL135" s="2"/>
      <c r="AM135" s="2"/>
      <c r="AN135" s="2"/>
      <c r="AO135" s="2">
        <f>SUM(F135:AN135)</f>
        <v>5</v>
      </c>
      <c r="AP135" s="5" t="s">
        <v>1082</v>
      </c>
    </row>
    <row r="136" spans="1:42">
      <c r="A136" s="2">
        <v>135</v>
      </c>
      <c r="B136" s="5" t="s">
        <v>1083</v>
      </c>
      <c r="C136" s="6">
        <v>3240105716</v>
      </c>
      <c r="D136" s="5" t="s">
        <v>1065</v>
      </c>
      <c r="E136" s="2" t="s">
        <v>944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>
        <v>1</v>
      </c>
      <c r="Y136" s="2">
        <v>1</v>
      </c>
      <c r="Z136" s="2">
        <v>1</v>
      </c>
      <c r="AA136" s="2"/>
      <c r="AB136" s="2"/>
      <c r="AC136" s="2"/>
      <c r="AD136" s="2"/>
      <c r="AE136" s="2"/>
      <c r="AF136" s="2">
        <v>1</v>
      </c>
      <c r="AG136" s="2"/>
      <c r="AH136" s="2"/>
      <c r="AI136" s="2"/>
      <c r="AJ136" s="2"/>
      <c r="AK136" s="2"/>
      <c r="AL136" s="2"/>
      <c r="AM136" s="2"/>
      <c r="AN136" s="2"/>
      <c r="AO136" s="2">
        <f>SUM(F136:AN136)</f>
        <v>4</v>
      </c>
      <c r="AP136" s="5" t="s">
        <v>1083</v>
      </c>
    </row>
    <row r="137" spans="1:42">
      <c r="A137" s="2">
        <v>136</v>
      </c>
      <c r="B137" s="5" t="s">
        <v>1084</v>
      </c>
      <c r="C137" s="6">
        <v>3240105974</v>
      </c>
      <c r="D137" s="5" t="s">
        <v>1065</v>
      </c>
      <c r="E137" s="2" t="s">
        <v>944</v>
      </c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>
        <v>1</v>
      </c>
      <c r="AG137" s="2"/>
      <c r="AH137" s="2"/>
      <c r="AI137" s="2"/>
      <c r="AJ137" s="2"/>
      <c r="AK137" s="2"/>
      <c r="AL137" s="2"/>
      <c r="AM137" s="2"/>
      <c r="AN137" s="2"/>
      <c r="AO137" s="2">
        <f>SUM(F137:AN137)</f>
        <v>1</v>
      </c>
      <c r="AP137" s="5" t="s">
        <v>1084</v>
      </c>
    </row>
    <row r="138" spans="1:42">
      <c r="A138" s="2">
        <v>137</v>
      </c>
      <c r="B138" s="5" t="s">
        <v>1085</v>
      </c>
      <c r="C138" s="6">
        <v>3240106095</v>
      </c>
      <c r="D138" s="5" t="s">
        <v>1065</v>
      </c>
      <c r="E138" s="2" t="s">
        <v>944</v>
      </c>
      <c r="F138" s="2"/>
      <c r="G138" s="2"/>
      <c r="H138" s="2"/>
      <c r="I138" s="2"/>
      <c r="J138" s="2"/>
      <c r="K138" s="2"/>
      <c r="L138" s="2"/>
      <c r="M138" s="2"/>
      <c r="N138" s="2">
        <v>1</v>
      </c>
      <c r="O138" s="2"/>
      <c r="P138" s="2">
        <v>1</v>
      </c>
      <c r="Q138" s="2"/>
      <c r="R138" s="2"/>
      <c r="S138" s="2"/>
      <c r="T138" s="2"/>
      <c r="U138" s="2"/>
      <c r="V138" s="2"/>
      <c r="W138" s="2"/>
      <c r="X138" s="2"/>
      <c r="Y138" s="2"/>
      <c r="Z138" s="2">
        <v>1</v>
      </c>
      <c r="AA138" s="2"/>
      <c r="AB138" s="2"/>
      <c r="AC138" s="2"/>
      <c r="AD138" s="2"/>
      <c r="AE138" s="2">
        <v>1</v>
      </c>
      <c r="AF138" s="2"/>
      <c r="AG138" s="2"/>
      <c r="AH138" s="2"/>
      <c r="AI138" s="2"/>
      <c r="AJ138" s="2"/>
      <c r="AK138" s="2"/>
      <c r="AL138" s="2"/>
      <c r="AM138" s="2"/>
      <c r="AN138" s="2"/>
      <c r="AO138" s="2">
        <f>SUM(F138:AN138)</f>
        <v>4</v>
      </c>
      <c r="AP138" s="5" t="s">
        <v>1085</v>
      </c>
    </row>
    <row r="139" spans="1:42">
      <c r="A139" s="2">
        <v>138</v>
      </c>
      <c r="B139" s="5" t="s">
        <v>1086</v>
      </c>
      <c r="C139" s="6">
        <v>3240106148</v>
      </c>
      <c r="D139" s="5" t="s">
        <v>1065</v>
      </c>
      <c r="E139" s="2" t="s">
        <v>944</v>
      </c>
      <c r="F139" s="2"/>
      <c r="G139" s="2"/>
      <c r="H139" s="2"/>
      <c r="I139" s="2"/>
      <c r="J139" s="2"/>
      <c r="K139" s="2"/>
      <c r="L139" s="2"/>
      <c r="M139" s="2"/>
      <c r="N139" s="2">
        <v>1</v>
      </c>
      <c r="O139" s="2"/>
      <c r="P139" s="2"/>
      <c r="Q139" s="2"/>
      <c r="R139" s="2"/>
      <c r="S139" s="2"/>
      <c r="T139" s="2"/>
      <c r="U139" s="2"/>
      <c r="V139" s="2"/>
      <c r="W139" s="2"/>
      <c r="X139" s="2">
        <v>1</v>
      </c>
      <c r="Y139" s="2">
        <v>1</v>
      </c>
      <c r="Z139" s="2">
        <v>1</v>
      </c>
      <c r="AA139" s="2"/>
      <c r="AB139" s="2"/>
      <c r="AC139" s="2"/>
      <c r="AD139" s="2"/>
      <c r="AE139" s="2"/>
      <c r="AF139" s="2">
        <v>1</v>
      </c>
      <c r="AG139" s="2"/>
      <c r="AH139" s="2"/>
      <c r="AI139" s="2"/>
      <c r="AJ139" s="2"/>
      <c r="AK139" s="2"/>
      <c r="AL139" s="2"/>
      <c r="AM139" s="2"/>
      <c r="AN139" s="2"/>
      <c r="AO139" s="2">
        <f>SUM(F139:AN139)</f>
        <v>5</v>
      </c>
      <c r="AP139" s="5" t="s">
        <v>1086</v>
      </c>
    </row>
    <row r="140" spans="1:42">
      <c r="A140" s="2">
        <v>139</v>
      </c>
      <c r="B140" s="5" t="s">
        <v>1087</v>
      </c>
      <c r="C140" s="6">
        <v>3240104607</v>
      </c>
      <c r="D140" s="5" t="s">
        <v>1065</v>
      </c>
      <c r="E140" s="2" t="s">
        <v>944</v>
      </c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>
        <v>1</v>
      </c>
      <c r="Y140" s="2">
        <v>1</v>
      </c>
      <c r="Z140" s="2">
        <v>1</v>
      </c>
      <c r="AA140" s="2">
        <v>1</v>
      </c>
      <c r="AB140" s="2"/>
      <c r="AC140" s="2"/>
      <c r="AD140" s="2"/>
      <c r="AE140" s="2"/>
      <c r="AF140" s="2">
        <v>1</v>
      </c>
      <c r="AG140" s="2"/>
      <c r="AH140" s="2"/>
      <c r="AI140" s="2"/>
      <c r="AJ140" s="2"/>
      <c r="AK140" s="2"/>
      <c r="AL140" s="2"/>
      <c r="AM140" s="2"/>
      <c r="AN140" s="2">
        <v>1</v>
      </c>
      <c r="AO140" s="2">
        <f>SUM(F140:AN140)</f>
        <v>6</v>
      </c>
      <c r="AP140" s="5" t="s">
        <v>1087</v>
      </c>
    </row>
  </sheetData>
  <sortState ref="A2:BY139">
    <sortCondition ref="D2"/>
  </sortState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4 E A A B Q S w M E F A A C A A g A D U x Y V f X d N Y O n A A A A + Q A A A B I A H A B D b 2 5 m a W c v U G F j a 2 F n Z S 5 4 b W w g o h g A K K A U A A A A A A A A A A A A A A A A A A A A A A A A A A A A h Y + 9 D o I w G E V f h X S n f 0 S j 5 K M M r G J M T I x r g x U a o R h a L P H V H H w k X 0 E S R d 0 c 7 8 k Z z n 3 c 7 p A O T R 1 c V G d 1 a x L E M E W B M k V 7 0 K Z M U O + O 4 Q K l A j a y O M l S B a N s b D z Y Q 4 I q 5 8 4 x I d 5 7 7 C P c d i X h l D K y z 1 f b o l K N R B 9 Z / 5 d D b a y T p l B I w O 4 V I z i e M z x j S 4 5 Z R B m Q i U O u z d f h Y z K m Q H 4 g Z H 3 t + k 6 J a x V m a y D T B P K + I Z 5 Q S w M E F A A C A A g A D U x Y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1 M W F V Y z J k 0 t Q E A A M s F A A A T A B w A R m 9 y b X V s Y X M v U 2 V j d G l v b j E u b S C i G A A o o B Q A A A A A A A A A A A A A A A A A A A A A A A A A A A D t k 7 9 L w 0 A U x / d C / 4 c j U w I h k K a / Q L o Y u 4 k g K T i U D m l 7 4 t H L p V w u 0 l i y S a n U w a E g V B B c x M F F c F H / n r b 6 X 3 h p m t T W A 6 X g Z p a 8 f P L u 5 X 3 f y 9 e D L Y Z c A q z 4 r u 9 k M 9 m M d 2 J T 2 A b v d w 8 6 q A A M W T Y D + D V 7 v e K P 1 V 4 L Y s 3 0 K Y W E H b m 0 0 3 T d j q z 0 6 w e 2 A y t S d E h q h H X T J Y w n N N T l 2 Z v n 2 f h l P j m f P 7 1 N b 0 e 8 T s 1 u Y q j V q E 2 8 Y 5 c 6 p o t 9 h 9 S C L v R k / i G 1 3 5 e m w 2 t d U g H j D D D Y Y 6 E K F j C X Q J s E C T M E L C 9 g B Q E r C l h J w M p f W a g k y i 4 v p s P B x 2 Q 8 f 7 y f j Q Y 8 5 q m p P q u L E Y u 1 y R s z U E G i c J H E I I 2 z a 1 z q b r A H M X I Q h 7 I E e M q h 7 z J o s Y C X N L 1 T Z d m R r k X H 4 y i X R k Y a 5 d O o k E b F N C q l U V l a y V l v U v 9 h U y L x y e 4 0 4 f b i T g X Y E O O 8 G B f E u C j G J T E u r + F Q y W Y Q E Y 9 h w x f G N r 4 w / n 2 R 6 q v 2 u j Z p 7 y M v M Y d Q t v f d M y v 9 2 7 i G 7 w z w 1 0 4 0 T 9 6 L v G i b + B h H X 1 8 M U w E O Z D a o W 5 A i G 6 M z 2 N a i 0 j y Z U R 8 2 A C K x 1 n 5 S J o w k L 6 3 8 B y b 6 / R / 6 C V B L A Q I t A B Q A A g A I A A 1 M W F X 1 3 T W D p w A A A P k A A A A S A A A A A A A A A A A A A A A A A A A A A A B D b 2 5 m a W c v U G F j a 2 F n Z S 5 4 b W x Q S w E C L Q A U A A I A C A A N T F h V D 8 r p q 6 Q A A A D p A A A A E w A A A A A A A A A A A A A A A A D z A A A A W 0 N v b n R l b n R f V H l w Z X N d L n h t b F B L A Q I t A B Q A A g A I A A 1 M W F V Y z J k 0 t Q E A A M s F A A A T A A A A A A A A A A A A A A A A A O Q B A A B G b 3 J t d W x h c y 9 T Z W N 0 a W 9 u M S 5 t U E s F B g A A A A A D A A M A w g A A A O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U b A A A A A A A A M x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T E l Q T g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l r 7 z o i K o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R U M D E 6 M j Q 6 M D A u M T g y M j Y y N 1 o i I C 8 + P E V u d H J 5 I F R 5 c G U 9 I k Z p b G x D b 2 x 1 b W 5 U e X B l c y I g V m F s d W U 9 I n N C Z 1 l H Q m d Z R 0 J n W U F B Q U F B Q U F B Q S I g L z 4 8 R W 5 0 c n k g V H l w Z T 0 i R m l s b E N v b H V t b k 5 h b W V z I i B W Y W x 1 Z T 0 i c 1 s m c X V v d D v l i J c x L j E m c X V v d D s s J n F 1 b 3 Q 7 5 Y i X M S 4 y J n F 1 b 3 Q 7 L C Z x d W 9 0 O + W I l z E u M y Z x d W 9 0 O y w m c X V v d D v l i J c x L j Q m c X V v d D s s J n F 1 b 3 Q 7 5 Y i X M S 4 1 J n F 1 b 3 Q 7 L C Z x d W 9 0 O + W I l z E u N i Z x d W 9 0 O y w m c X V v d D v l i J c x L j c m c X V v d D s s J n F 1 b 3 Q 7 5 Y i X M S 4 4 J n F 1 b 3 Q 7 L C Z x d W 9 0 O + W I l z I m c X V v d D s s J n F 1 b 3 Q 7 5 Y i X M y Z x d W 9 0 O y w m c X V v d D v l i J c 0 J n F 1 b 3 Q 7 L C Z x d W 9 0 O + W I l z U m c X V v d D s s J n F 1 b 3 Q 7 5 Y i X N i Z x d W 9 0 O y w m c X V v d D v l i J c 3 J n F 1 b 3 Q 7 L C Z x d W 9 0 O + W I l z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6 K G o M S / m m 7 T m l L n n m o T n s b v l n o s x L n v l i J c x L j E s M H 0 m c X V v d D s s J n F 1 b 3 Q 7 U 2 V j d G l v b j E v 6 K G o M S / m m 7 T m l L n n m o T n s b v l n o s x L n v l i J c x L j I s M X 0 m c X V v d D s s J n F 1 b 3 Q 7 U 2 V j d G l v b j E v 6 K G o M S / m m 7 T m l L n n m o T n s b v l n o s x L n v l i J c x L j M s M n 0 m c X V v d D s s J n F 1 b 3 Q 7 U 2 V j d G l v b j E v 6 K G o M S / m m 7 T m l L n n m o T n s b v l n o s x L n v l i J c x L j Q s M 3 0 m c X V v d D s s J n F 1 b 3 Q 7 U 2 V j d G l v b j E v 6 K G o M S / m m 7 T m l L n n m o T n s b v l n o s x L n v l i J c x L j U s N H 0 m c X V v d D s s J n F 1 b 3 Q 7 U 2 V j d G l v b j E v 6 K G o M S / m m 7 T m l L n n m o T n s b v l n o s x L n v l i J c x L j Y s N X 0 m c X V v d D s s J n F 1 b 3 Q 7 U 2 V j d G l v b j E v 6 K G o M S / m m 7 T m l L n n m o T n s b v l n o s x L n v l i J c x L j c s N n 0 m c X V v d D s s J n F 1 b 3 Q 7 U 2 V j d G l v b j E v 6 K G o M S / m m 7 T m l L n n m o T n s b v l n o s x L n v l i J c x L j g s N 3 0 m c X V v d D s s J n F 1 b 3 Q 7 U 2 V j d G l v b j E v 6 K G o M S / m m 7 T m l L n n m o T n s b v l n o s u e + W I l z I s M X 0 m c X V v d D s s J n F 1 b 3 Q 7 U 2 V j d G l v b j E v 6 K G o M S / m m 7 T m l L n n m o T n s b v l n o s u e + W I l z M s M n 0 m c X V v d D s s J n F 1 b 3 Q 7 U 2 V j d G l v b j E v 6 K G o M S / m m 7 T m l L n n m o T n s b v l n o s u e + W I l z Q s M 3 0 m c X V v d D s s J n F 1 b 3 Q 7 U 2 V j d G l v b j E v 6 K G o M S / m m 7 T m l L n n m o T n s b v l n o s u e + W I l z U s N H 0 m c X V v d D s s J n F 1 b 3 Q 7 U 2 V j d G l v b j E v 6 K G o M S / m m 7 T m l L n n m o T n s b v l n o s u e + W I l z Y s N X 0 m c X V v d D s s J n F 1 b 3 Q 7 U 2 V j d G l v b j E v 6 K G o M S / m m 7 T m l L n n m o T n s b v l n o s u e + W I l z c s N n 0 m c X V v d D s s J n F 1 b 3 Q 7 U 2 V j d G l v b j E v 6 K G o M S / m m 7 T m l L n n m o T n s b v l n o s u e + W I l z g s N 3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+ i h q D E v 5 p u 0 5 p S 5 5 5 q E 5 7 G 7 5 Z 6 L M S 5 7 5 Y i X M S 4 x L D B 9 J n F 1 b 3 Q 7 L C Z x d W 9 0 O 1 N l Y 3 R p b 2 4 x L + i h q D E v 5 p u 0 5 p S 5 5 5 q E 5 7 G 7 5 Z 6 L M S 5 7 5 Y i X M S 4 y L D F 9 J n F 1 b 3 Q 7 L C Z x d W 9 0 O 1 N l Y 3 R p b 2 4 x L + i h q D E v 5 p u 0 5 p S 5 5 5 q E 5 7 G 7 5 Z 6 L M S 5 7 5 Y i X M S 4 z L D J 9 J n F 1 b 3 Q 7 L C Z x d W 9 0 O 1 N l Y 3 R p b 2 4 x L + i h q D E v 5 p u 0 5 p S 5 5 5 q E 5 7 G 7 5 Z 6 L M S 5 7 5 Y i X M S 4 0 L D N 9 J n F 1 b 3 Q 7 L C Z x d W 9 0 O 1 N l Y 3 R p b 2 4 x L + i h q D E v 5 p u 0 5 p S 5 5 5 q E 5 7 G 7 5 Z 6 L M S 5 7 5 Y i X M S 4 1 L D R 9 J n F 1 b 3 Q 7 L C Z x d W 9 0 O 1 N l Y 3 R p b 2 4 x L + i h q D E v 5 p u 0 5 p S 5 5 5 q E 5 7 G 7 5 Z 6 L M S 5 7 5 Y i X M S 4 2 L D V 9 J n F 1 b 3 Q 7 L C Z x d W 9 0 O 1 N l Y 3 R p b 2 4 x L + i h q D E v 5 p u 0 5 p S 5 5 5 q E 5 7 G 7 5 Z 6 L M S 5 7 5 Y i X M S 4 3 L D Z 9 J n F 1 b 3 Q 7 L C Z x d W 9 0 O 1 N l Y 3 R p b 2 4 x L + i h q D E v 5 p u 0 5 p S 5 5 5 q E 5 7 G 7 5 Z 6 L M S 5 7 5 Y i X M S 4 4 L D d 9 J n F 1 b 3 Q 7 L C Z x d W 9 0 O 1 N l Y 3 R p b 2 4 x L + i h q D E v 5 p u 0 5 p S 5 5 5 q E 5 7 G 7 5 Z 6 L L n v l i J c y L D F 9 J n F 1 b 3 Q 7 L C Z x d W 9 0 O 1 N l Y 3 R p b 2 4 x L + i h q D E v 5 p u 0 5 p S 5 5 5 q E 5 7 G 7 5 Z 6 L L n v l i J c z L D J 9 J n F 1 b 3 Q 7 L C Z x d W 9 0 O 1 N l Y 3 R p b 2 4 x L + i h q D E v 5 p u 0 5 p S 5 5 5 q E 5 7 G 7 5 Z 6 L L n v l i J c 0 L D N 9 J n F 1 b 3 Q 7 L C Z x d W 9 0 O 1 N l Y 3 R p b 2 4 x L + i h q D E v 5 p u 0 5 p S 5 5 5 q E 5 7 G 7 5 Z 6 L L n v l i J c 1 L D R 9 J n F 1 b 3 Q 7 L C Z x d W 9 0 O 1 N l Y 3 R p b 2 4 x L + i h q D E v 5 p u 0 5 p S 5 5 5 q E 5 7 G 7 5 Z 6 L L n v l i J c 2 L D V 9 J n F 1 b 3 Q 7 L C Z x d W 9 0 O 1 N l Y 3 R p b 2 4 x L + i h q D E v 5 p u 0 5 p S 5 5 5 q E 5 7 G 7 5 Z 6 L L n v l i J c 3 L D Z 9 J n F 1 b 3 Q 7 L C Z x d W 9 0 O 1 N l Y 3 R p b 2 4 x L + i h q D E v 5 p u 0 5 p S 5 5 5 q E 5 7 G 7 5 Z 6 L L n v l i J c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g l Q T E l Q T g x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B M S V B O D E v J U U 2 J T l C J U I 0 J U U 2 J T k 0 J U I 5 J U U 3 J T l B J T g 0 J U U 3 J U I x J U J C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4 J U E x J U E 4 M S 8 l R T Y l O E M l O D k l R T U l O D g l O D Y l R T k l O U E l O T Q l R T c l Q U M l Q T Y l R T Y l O E I l O D Y l R T U l O D g l O D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T E l Q T g x L y V F N i U 5 Q i V C N C V F N i U 5 N C V C O S V F N y U 5 Q S U 4 N C V F N y V C M S V C Q i V F N S U 5 R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T E l Q T g z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l r 7 z o i K o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R U M D E 6 M j U 6 M j E u N j M 5 N z c 4 N V o i I C 8 + P E V u d H J 5 I F R 5 c G U 9 I k Z p b G x D b 2 x 1 b W 5 U e X B l c y I g V m F s d W U 9 I n N C Z 0 F B Q U F B Q U F B Q T 0 i I C 8 + P E V u d H J 5 I F R 5 c G U 9 I k Z p b G x D b 2 x 1 b W 5 O Y W 1 l c y I g V m F s d W U 9 I n N b J n F 1 b 3 Q 7 5 Y i X M S Z x d W 9 0 O y w m c X V v d D v l i J c y J n F 1 b 3 Q 7 L C Z x d W 9 0 O + W I l z M m c X V v d D s s J n F 1 b 3 Q 7 5 Y i X N C Z x d W 9 0 O y w m c X V v d D v l i J c 1 J n F 1 b 3 Q 7 L C Z x d W 9 0 O + W I l z Y m c X V v d D s s J n F 1 b 3 Q 7 5 Y i X N y Z x d W 9 0 O y w m c X V v d D v l i J c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6 K G o M y / m m 7 T m l L n n m o T n s b v l n o s x L n v l i J c x L D B 9 J n F 1 b 3 Q 7 L C Z x d W 9 0 O 1 N l Y 3 R p b 2 4 x L + i h q D M v 5 p u 0 5 p S 5 5 5 q E 5 7 G 7 5 Z 6 L L n v l i J c y L D F 9 J n F 1 b 3 Q 7 L C Z x d W 9 0 O 1 N l Y 3 R p b 2 4 x L + i h q D M v 5 p u 0 5 p S 5 5 5 q E 5 7 G 7 5 Z 6 L L n v l i J c z L D J 9 J n F 1 b 3 Q 7 L C Z x d W 9 0 O 1 N l Y 3 R p b 2 4 x L + i h q D M v 5 p u 0 5 p S 5 5 5 q E 5 7 G 7 5 Z 6 L L n v l i J c 0 L D N 9 J n F 1 b 3 Q 7 L C Z x d W 9 0 O 1 N l Y 3 R p b 2 4 x L + i h q D M v 5 p u 0 5 p S 5 5 5 q E 5 7 G 7 5 Z 6 L L n v l i J c 1 L D R 9 J n F 1 b 3 Q 7 L C Z x d W 9 0 O 1 N l Y 3 R p b 2 4 x L + i h q D M v 5 p u 0 5 p S 5 5 5 q E 5 7 G 7 5 Z 6 L L n v l i J c 2 L D V 9 J n F 1 b 3 Q 7 L C Z x d W 9 0 O 1 N l Y 3 R p b 2 4 x L + i h q D M v 5 p u 0 5 p S 5 5 5 q E 5 7 G 7 5 Z 6 L L n v l i J c 3 L D Z 9 J n F 1 b 3 Q 7 L C Z x d W 9 0 O 1 N l Y 3 R p b 2 4 x L + i h q D M v 5 p u 0 5 p S 5 5 5 q E 5 7 G 7 5 Z 6 L L n v l i J c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+ i h q D M v 5 p u 0 5 p S 5 5 5 q E 5 7 G 7 5 Z 6 L M S 5 7 5 Y i X M S w w f S Z x d W 9 0 O y w m c X V v d D t T Z W N 0 a W 9 u M S / o o a g z L + a b t O a U u e e a h O e x u + W e i y 5 7 5 Y i X M i w x f S Z x d W 9 0 O y w m c X V v d D t T Z W N 0 a W 9 u M S / o o a g z L + a b t O a U u e e a h O e x u + W e i y 5 7 5 Y i X M y w y f S Z x d W 9 0 O y w m c X V v d D t T Z W N 0 a W 9 u M S / o o a g z L + a b t O a U u e e a h O e x u + W e i y 5 7 5 Y i X N C w z f S Z x d W 9 0 O y w m c X V v d D t T Z W N 0 a W 9 u M S / o o a g z L + a b t O a U u e e a h O e x u + W e i y 5 7 5 Y i X N S w 0 f S Z x d W 9 0 O y w m c X V v d D t T Z W N 0 a W 9 u M S / o o a g z L + a b t O a U u e e a h O e x u + W e i y 5 7 5 Y i X N i w 1 f S Z x d W 9 0 O y w m c X V v d D t T Z W N 0 a W 9 u M S / o o a g z L + a b t O a U u e e a h O e x u + W e i y 5 7 5 Y i X N y w 2 f S Z x d W 9 0 O y w m c X V v d D t T Z W N 0 a W 9 u M S / o o a g z L + a b t O a U u e e a h O e x u + W e i y 5 7 5 Y i X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4 J U E x J U E 4 M y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T E l Q T g z L y V F N i U 5 Q i V C N C V F N i U 5 N C V C O S V F N y U 5 Q S U 4 N C V F N y V C M S V C Q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B M S V B O D M v J U U 2 J T h D J T g 5 J U U 1 J T g 4 J T g 2 J U U 5 J T l B J T k 0 J U U 3 J U F D J U E 2 J U U 2 J T h C J T g 2 J U U 1 J T g 4 J T g 2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4 J U E x J U E 4 M y 8 l R T Y l O U I l Q j Q l R T Y l O T Q l Q j k l R T c l O U E l O D Q l R T c l Q j E l Q k I l R T U l O U U l O E I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J K V g K F l A 5 K p f i M x O + l S 9 s A A A A A A g A A A A A A E G Y A A A A B A A A g A A A A 7 9 c w k E 3 G 9 e 4 f Z 4 x 2 4 w S j Y j Q a J 4 H J w r o y t M q h d Z X F h 7 k A A A A A D o A A A A A C A A A g A A A A n Z L 0 J W 2 1 f 1 3 q c G 9 q T K x X l C E c n B K z s j J x S Q d 4 x 4 4 o B 4 p Q A A A A u K 8 o 5 n X h k x / z v 0 4 6 t d K J Y a A B G g 1 8 w T 3 J m D H C L w 6 6 w 5 n A j S v m T / C a r K B q 7 P u h j R n O W A K n G c n v 3 p l W 6 I E 1 3 7 U H D s B 9 k X P o U i 7 u N + s / o g r / O v 5 A A A A A 1 0 Q 2 m d Y B g j S 9 U A U O v + E u q x Y Q 0 c L E V Q r a 5 5 m r y S z E j J 7 l o Y P P G v R 1 m G s j x 3 N d / b M Z D + c u w h G A 3 A t K Z I H d 0 b e d G g = = < / D a t a M a s h u p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0BDFF5B-A526-4498-8AD6-C8C13A769530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20级</vt:lpstr>
      <vt:lpstr>21级</vt:lpstr>
      <vt:lpstr>22级</vt:lpstr>
      <vt:lpstr>23级</vt:lpstr>
      <vt:lpstr>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sxz_turbo</dc:creator>
  <cp:lastModifiedBy>刘祥盛</cp:lastModifiedBy>
  <dcterms:created xsi:type="dcterms:W3CDTF">2022-05-18T15:23:00Z</dcterms:created>
  <dcterms:modified xsi:type="dcterms:W3CDTF">2026-05-25T02:58:28Z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446D96BEC209426582D4BEAEC2368FB0_13</vt:lpwstr>
  </property>
  <property fmtid="{D5CDD505-2E9C-101B-9397-08002B2CF9AE}" pid="3" name="KSOProductBuildVer">
    <vt:lpwstr>2052-12.1.0.23542</vt:lpwstr>
  </property>
</Properties>
</file>